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 codeName="{662AC1DA-710E-409A-AF98-282AFDE22985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eoghmccormackltd.sharepoint.com/sites/PKFBMR/Shared Documents/PKFBMR - GAP/GAP Modules/"/>
    </mc:Choice>
  </mc:AlternateContent>
  <xr:revisionPtr revIDLastSave="0" documentId="8_{8D9DEE57-DC2D-47CE-A1F5-C17D23CDFB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rsonal Budget" sheetId="3" r:id="rId1"/>
    <sheet name="chart_calcs" sheetId="4" state="hidden" r:id="rId2"/>
  </sheets>
  <definedNames>
    <definedName name="_xlnm._FilterDatabase" localSheetId="0" hidden="1">'Personal Budget'!#REF!</definedName>
    <definedName name="CategoriesExpense">{"Housing";"Insurance";"Transport";"Food";"Children";"Medical";"Lifestyle";"Debt"}</definedName>
    <definedName name="CategoriesIncome">{"financial aid";"wages (after-tax)";"family help";"from savings";"other"}</definedName>
    <definedName name="Children">'Personal Budget'!$B$76</definedName>
    <definedName name="Debt_Repayments">'Personal Budget'!$B$103</definedName>
    <definedName name="FirstMonth">UPPER(TEXT(StartDate,"mmm "))</definedName>
    <definedName name="Food">'Personal Budget'!$B$69</definedName>
    <definedName name="Housing">'Personal Budget'!$B$41</definedName>
    <definedName name="income_percent_selected_period">'Personal Budget'!$S$33:$S$37</definedName>
    <definedName name="Insurance">'Personal Budget'!$B$51</definedName>
    <definedName name="Medical">'Personal Budget'!$B$85</definedName>
    <definedName name="NextMonth">UPPER(TEXT(EOMONTH(VALUE('Personal Budget'!XFD1 &amp; "1"),0)+1,"mmm "))</definedName>
    <definedName name="PercentsExpense">'Personal Budget'!$S$41,'Personal Budget'!$S$51,'Personal Budget'!$S$60,'Personal Budget'!$S$69,'Personal Budget'!$S$76,'Personal Budget'!$S$85</definedName>
    <definedName name="PercentsIncome">'Personal Budget'!$S$33:$S$37</definedName>
    <definedName name="Periods">'Personal Budget'!$F$28:$R$28</definedName>
    <definedName name="ScrollBarValue">chart_calcs!$D$13</definedName>
    <definedName name="SelectedPeriod">INDEX(Periods,,ScrollBarValue)</definedName>
    <definedName name="SelectedPeriodCashFlowNegative">INDEX('Personal Budget'!$F$29:$R$29,,SelectedPeriodColumn) * NOT(SelectedPeriodIsFunded)</definedName>
    <definedName name="SelectedPeriodCashFlowNegative_Mirror">CHOOSE({1,2,3},0,SelectedPeriodCashFlowNegative,-(MAX(ABS(SelectedPeriodCashFlowNegative),SelectedPeriodCashFlowPositive)))</definedName>
    <definedName name="SelectedPeriodCashFlowPositive">INDEX('Personal Budget'!$F$29:$R$29,,SelectedPeriodColumn) * SelectedPeriodIsFunded</definedName>
    <definedName name="SelectedPeriodCashFlowPositive_Mirror">CHOOSE({1,2,3},0,SelectedPeriodCashFlowPositive,(MAX(ABS(SelectedPeriodCashFlowNegative),SelectedPeriodCashFlowPositive)))</definedName>
    <definedName name="SelectedPeriodColumn">MATCH(SelectedPeriod,Periods,0)</definedName>
    <definedName name="SelectedPeriodIsFunded">INDEX('Personal Budget'!$F$38:$R$38,,SelectedPeriodColumn)&gt;=INDEX('Personal Budget'!$F$111:$R$111,,SelectedPeriodColumn)</definedName>
    <definedName name="SelectedStartMonth">'Personal Budget'!$B$26</definedName>
    <definedName name="StartDate">DATEVALUE("1-"&amp;SelectedStartMonth&amp;"-" &amp;YEAR(TODAY()))</definedName>
    <definedName name="Transport">'Personal Budget'!$B$60</definedName>
    <definedName name="Wellbeing">'Personal Budget'!$B$92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3" i="3" l="1"/>
  <c r="H38" i="3" l="1"/>
  <c r="I38" i="3"/>
  <c r="J38" i="3"/>
  <c r="K38" i="3"/>
  <c r="L38" i="3"/>
  <c r="M38" i="3"/>
  <c r="N38" i="3"/>
  <c r="O38" i="3"/>
  <c r="P38" i="3"/>
  <c r="Q38" i="3"/>
  <c r="G38" i="3"/>
  <c r="F38" i="3"/>
  <c r="R53" i="3" l="1"/>
  <c r="R54" i="3"/>
  <c r="R55" i="3"/>
  <c r="R56" i="3"/>
  <c r="R57" i="3"/>
  <c r="R42" i="3"/>
  <c r="R96" i="3" l="1"/>
  <c r="R97" i="3"/>
  <c r="R98" i="3"/>
  <c r="R99" i="3"/>
  <c r="G49" i="3" l="1"/>
  <c r="F49" i="3"/>
  <c r="P101" i="3" l="1"/>
  <c r="M83" i="3"/>
  <c r="G83" i="3"/>
  <c r="H83" i="3"/>
  <c r="I83" i="3"/>
  <c r="J83" i="3"/>
  <c r="K83" i="3"/>
  <c r="L83" i="3"/>
  <c r="N83" i="3"/>
  <c r="O83" i="3"/>
  <c r="P83" i="3"/>
  <c r="Q83" i="3"/>
  <c r="F83" i="3"/>
  <c r="R83" i="3" l="1"/>
  <c r="R105" i="3"/>
  <c r="R106" i="3"/>
  <c r="R107" i="3"/>
  <c r="R108" i="3"/>
  <c r="R104" i="3"/>
  <c r="R94" i="3"/>
  <c r="G109" i="3"/>
  <c r="H109" i="3"/>
  <c r="I109" i="3"/>
  <c r="J109" i="3"/>
  <c r="K109" i="3"/>
  <c r="L109" i="3"/>
  <c r="M109" i="3"/>
  <c r="N109" i="3"/>
  <c r="O109" i="3"/>
  <c r="P109" i="3"/>
  <c r="Q109" i="3"/>
  <c r="F109" i="3"/>
  <c r="F101" i="3"/>
  <c r="R109" i="3" l="1"/>
  <c r="Q101" i="3"/>
  <c r="O101" i="3"/>
  <c r="N101" i="3"/>
  <c r="M101" i="3"/>
  <c r="L101" i="3"/>
  <c r="K101" i="3"/>
  <c r="J101" i="3"/>
  <c r="I101" i="3"/>
  <c r="H101" i="3"/>
  <c r="G101" i="3"/>
  <c r="R100" i="3"/>
  <c r="R95" i="3"/>
  <c r="R93" i="3"/>
  <c r="R89" i="3"/>
  <c r="G74" i="3"/>
  <c r="H74" i="3"/>
  <c r="I74" i="3"/>
  <c r="J74" i="3"/>
  <c r="K74" i="3"/>
  <c r="L74" i="3"/>
  <c r="M74" i="3"/>
  <c r="N74" i="3"/>
  <c r="O74" i="3"/>
  <c r="P74" i="3"/>
  <c r="Q74" i="3"/>
  <c r="F74" i="3"/>
  <c r="R63" i="3"/>
  <c r="R64" i="3"/>
  <c r="R65" i="3"/>
  <c r="R66" i="3"/>
  <c r="G67" i="3"/>
  <c r="H67" i="3"/>
  <c r="I67" i="3"/>
  <c r="J67" i="3"/>
  <c r="K67" i="3"/>
  <c r="L67" i="3"/>
  <c r="M67" i="3"/>
  <c r="N67" i="3"/>
  <c r="O67" i="3"/>
  <c r="P67" i="3"/>
  <c r="Q67" i="3"/>
  <c r="F67" i="3"/>
  <c r="G58" i="3"/>
  <c r="H58" i="3"/>
  <c r="I58" i="3"/>
  <c r="J58" i="3"/>
  <c r="K58" i="3"/>
  <c r="L58" i="3"/>
  <c r="M58" i="3"/>
  <c r="N58" i="3"/>
  <c r="O58" i="3"/>
  <c r="P58" i="3"/>
  <c r="Q58" i="3"/>
  <c r="F58" i="3"/>
  <c r="R45" i="3"/>
  <c r="R46" i="3"/>
  <c r="R47" i="3"/>
  <c r="R48" i="3"/>
  <c r="H49" i="3"/>
  <c r="I49" i="3"/>
  <c r="J49" i="3"/>
  <c r="K49" i="3"/>
  <c r="L49" i="3"/>
  <c r="M49" i="3"/>
  <c r="N49" i="3"/>
  <c r="O49" i="3"/>
  <c r="P49" i="3"/>
  <c r="Q49" i="3"/>
  <c r="R36" i="3"/>
  <c r="R37" i="3"/>
  <c r="R49" i="3" l="1"/>
  <c r="R74" i="3"/>
  <c r="R101" i="3"/>
  <c r="R67" i="3"/>
  <c r="R58" i="3"/>
  <c r="P12" i="4"/>
  <c r="F28" i="3" l="1"/>
  <c r="S33" i="3" s="1"/>
  <c r="F32" i="3"/>
  <c r="D12" i="4" l="1"/>
  <c r="G28" i="3"/>
  <c r="E12" i="4" s="1"/>
  <c r="G32" i="3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H28" i="3" l="1"/>
  <c r="F12" i="4" s="1"/>
  <c r="I28" i="3" l="1"/>
  <c r="G12" i="4" l="1"/>
  <c r="J28" i="3"/>
  <c r="Q90" i="3"/>
  <c r="Q111" i="3" s="1"/>
  <c r="P90" i="3"/>
  <c r="P111" i="3" s="1"/>
  <c r="O90" i="3"/>
  <c r="O111" i="3" s="1"/>
  <c r="N90" i="3"/>
  <c r="N111" i="3" s="1"/>
  <c r="M90" i="3"/>
  <c r="M111" i="3" s="1"/>
  <c r="L90" i="3"/>
  <c r="L111" i="3" s="1"/>
  <c r="K90" i="3"/>
  <c r="K111" i="3" s="1"/>
  <c r="J90" i="3"/>
  <c r="J111" i="3" s="1"/>
  <c r="I90" i="3"/>
  <c r="I111" i="3" s="1"/>
  <c r="H90" i="3"/>
  <c r="H111" i="3" s="1"/>
  <c r="G90" i="3"/>
  <c r="G111" i="3" s="1"/>
  <c r="F90" i="3"/>
  <c r="F111" i="3" s="1"/>
  <c r="R35" i="3"/>
  <c r="R34" i="3"/>
  <c r="R78" i="3"/>
  <c r="R88" i="3"/>
  <c r="R87" i="3"/>
  <c r="R86" i="3"/>
  <c r="R82" i="3"/>
  <c r="R81" i="3"/>
  <c r="R80" i="3"/>
  <c r="R79" i="3"/>
  <c r="R77" i="3"/>
  <c r="R73" i="3"/>
  <c r="R72" i="3"/>
  <c r="R71" i="3"/>
  <c r="R70" i="3"/>
  <c r="R62" i="3"/>
  <c r="R61" i="3"/>
  <c r="R52" i="3"/>
  <c r="R44" i="3"/>
  <c r="R43" i="3"/>
  <c r="R90" i="3" l="1"/>
  <c r="H12" i="4"/>
  <c r="K28" i="3"/>
  <c r="I12" i="4" s="1"/>
  <c r="R38" i="3"/>
  <c r="M29" i="3"/>
  <c r="G29" i="3"/>
  <c r="P29" i="3"/>
  <c r="J29" i="3"/>
  <c r="K29" i="3"/>
  <c r="Q29" i="3"/>
  <c r="H29" i="3"/>
  <c r="N29" i="3"/>
  <c r="O29" i="3"/>
  <c r="I29" i="3"/>
  <c r="L29" i="3"/>
  <c r="L28" i="3" l="1"/>
  <c r="R111" i="3"/>
  <c r="F29" i="3"/>
  <c r="J12" i="4" l="1"/>
  <c r="M28" i="3"/>
  <c r="R29" i="3"/>
  <c r="E8" i="4" s="1"/>
  <c r="P30" i="3"/>
  <c r="O30" i="3"/>
  <c r="I30" i="3"/>
  <c r="N30" i="3"/>
  <c r="H30" i="3"/>
  <c r="J30" i="3"/>
  <c r="M30" i="3"/>
  <c r="G30" i="3"/>
  <c r="L30" i="3"/>
  <c r="F30" i="3"/>
  <c r="Q30" i="3"/>
  <c r="K30" i="3"/>
  <c r="F8" i="4" l="1"/>
  <c r="P6" i="3" s="1"/>
  <c r="K12" i="4"/>
  <c r="N28" i="3"/>
  <c r="L12" i="4" s="1"/>
  <c r="O28" i="3" l="1"/>
  <c r="M12" i="4" l="1"/>
  <c r="P28" i="3"/>
  <c r="N12" i="4" s="1"/>
  <c r="Q28" i="3" l="1"/>
  <c r="S55" i="3" l="1"/>
  <c r="S107" i="3"/>
  <c r="S66" i="3"/>
  <c r="S109" i="3"/>
  <c r="S83" i="3"/>
  <c r="S65" i="3"/>
  <c r="S56" i="3"/>
  <c r="S72" i="3"/>
  <c r="S95" i="3"/>
  <c r="S98" i="3"/>
  <c r="S74" i="3"/>
  <c r="S86" i="3"/>
  <c r="S99" i="3"/>
  <c r="S94" i="3"/>
  <c r="S71" i="3"/>
  <c r="S89" i="3"/>
  <c r="S101" i="3"/>
  <c r="S64" i="3"/>
  <c r="S105" i="3"/>
  <c r="S79" i="3"/>
  <c r="S77" i="3"/>
  <c r="S93" i="3"/>
  <c r="S104" i="3"/>
  <c r="S62" i="3"/>
  <c r="F7" i="4"/>
  <c r="H6" i="3" s="1"/>
  <c r="S67" i="3"/>
  <c r="F6" i="4"/>
  <c r="B6" i="3" s="1"/>
  <c r="S81" i="3"/>
  <c r="S96" i="3"/>
  <c r="S87" i="3"/>
  <c r="S73" i="3"/>
  <c r="S57" i="3"/>
  <c r="S80" i="3"/>
  <c r="S108" i="3"/>
  <c r="S58" i="3"/>
  <c r="S70" i="3"/>
  <c r="S42" i="3"/>
  <c r="S97" i="3"/>
  <c r="S53" i="3"/>
  <c r="S82" i="3"/>
  <c r="S78" i="3"/>
  <c r="S52" i="3"/>
  <c r="S106" i="3"/>
  <c r="S54" i="3"/>
  <c r="S61" i="3"/>
  <c r="S100" i="3"/>
  <c r="S88" i="3"/>
  <c r="S63" i="3"/>
  <c r="S90" i="3"/>
  <c r="S111" i="3"/>
  <c r="S29" i="3"/>
  <c r="S46" i="3"/>
  <c r="S48" i="3"/>
  <c r="S37" i="3"/>
  <c r="D23" i="4" s="1"/>
  <c r="S45" i="3"/>
  <c r="S43" i="3"/>
  <c r="S36" i="3"/>
  <c r="D22" i="4" s="1"/>
  <c r="S34" i="3"/>
  <c r="S35" i="3"/>
  <c r="D21" i="4" s="1"/>
  <c r="S47" i="3"/>
  <c r="S38" i="3"/>
  <c r="S49" i="3"/>
  <c r="S44" i="3"/>
  <c r="L15" i="4"/>
  <c r="L14" i="4"/>
  <c r="D14" i="4"/>
  <c r="K14" i="4"/>
  <c r="O15" i="4"/>
  <c r="O14" i="4"/>
  <c r="I14" i="4"/>
  <c r="G14" i="4"/>
  <c r="P15" i="4"/>
  <c r="O12" i="4"/>
  <c r="J15" i="4"/>
  <c r="F14" i="4"/>
  <c r="M14" i="4"/>
  <c r="D15" i="4"/>
  <c r="P14" i="4"/>
  <c r="K15" i="4"/>
  <c r="F15" i="4"/>
  <c r="M15" i="4"/>
  <c r="I15" i="4"/>
  <c r="N15" i="4"/>
  <c r="H14" i="4"/>
  <c r="N14" i="4"/>
  <c r="S27" i="3"/>
  <c r="H15" i="4"/>
  <c r="E14" i="4"/>
  <c r="J14" i="4"/>
  <c r="G15" i="4"/>
  <c r="E15" i="4"/>
  <c r="D3" i="4"/>
  <c r="D8" i="4" l="1"/>
  <c r="P5" i="3" s="1"/>
  <c r="D6" i="4"/>
  <c r="B5" i="3" s="1"/>
  <c r="D7" i="4"/>
  <c r="H5" i="3" s="1"/>
  <c r="D19" i="4" l="1"/>
  <c r="D20" i="4"/>
</calcChain>
</file>

<file path=xl/sharedStrings.xml><?xml version="1.0" encoding="utf-8"?>
<sst xmlns="http://schemas.openxmlformats.org/spreadsheetml/2006/main" count="269" uniqueCount="113">
  <si>
    <t>Other</t>
  </si>
  <si>
    <t>Cumulative Cash Flow</t>
  </si>
  <si>
    <t>Dynamic Chart Titles</t>
  </si>
  <si>
    <t xml:space="preserve">Scroll Bar Value: </t>
  </si>
  <si>
    <t xml:space="preserve">Cash Flow Chart: </t>
  </si>
  <si>
    <t xml:space="preserve">Cumulative: </t>
  </si>
  <si>
    <t>TOTAL EXPENSES</t>
  </si>
  <si>
    <t>MONTHLY INCOME</t>
  </si>
  <si>
    <t>TOTAL INCOME</t>
  </si>
  <si>
    <t xml:space="preserve">YEAR  </t>
  </si>
  <si>
    <t xml:space="preserve">% INC </t>
  </si>
  <si>
    <t>***This sheet should remain HIDDEN***</t>
  </si>
  <si>
    <t>JAN</t>
  </si>
  <si>
    <t xml:space="preserve"> Select First Budget Month</t>
  </si>
  <si>
    <t>INCOME CHART DATA</t>
  </si>
  <si>
    <t>Monthly Budget</t>
  </si>
  <si>
    <t>Cashflow</t>
  </si>
  <si>
    <t>Monthly Cash After Expenses</t>
  </si>
  <si>
    <t>Other income</t>
  </si>
  <si>
    <t>Interest</t>
  </si>
  <si>
    <t>Dividends</t>
  </si>
  <si>
    <t>Rental income</t>
  </si>
  <si>
    <t>Rates</t>
  </si>
  <si>
    <t>Water rates</t>
  </si>
  <si>
    <t>Repairs and maintenance</t>
  </si>
  <si>
    <t>MONTHLY EXPENSES</t>
  </si>
  <si>
    <t>Mortgage / rent / board</t>
  </si>
  <si>
    <t>Phone / internet</t>
  </si>
  <si>
    <t>Groceries</t>
  </si>
  <si>
    <t>Housing</t>
  </si>
  <si>
    <t>Electricity / Gas</t>
  </si>
  <si>
    <t>Total housing expenses</t>
  </si>
  <si>
    <t>Insurance</t>
  </si>
  <si>
    <t>House / contents</t>
  </si>
  <si>
    <t>Health</t>
  </si>
  <si>
    <t>Life</t>
  </si>
  <si>
    <t>Vehicle</t>
  </si>
  <si>
    <t>Pet</t>
  </si>
  <si>
    <t>Total insurance</t>
  </si>
  <si>
    <t>Fuel</t>
  </si>
  <si>
    <t>Registration</t>
  </si>
  <si>
    <t>Repairs / maintenance</t>
  </si>
  <si>
    <t>Public transport</t>
  </si>
  <si>
    <t>Total transport expenses</t>
  </si>
  <si>
    <t>Food</t>
  </si>
  <si>
    <t>Dining out</t>
  </si>
  <si>
    <t>Takeaways</t>
  </si>
  <si>
    <t>Total food expenses</t>
  </si>
  <si>
    <t>Childcare</t>
  </si>
  <si>
    <t>Education</t>
  </si>
  <si>
    <t>Clothing</t>
  </si>
  <si>
    <t>Pocket money</t>
  </si>
  <si>
    <t>Sports / hobbies</t>
  </si>
  <si>
    <t>Child support</t>
  </si>
  <si>
    <t>Total children expenses</t>
  </si>
  <si>
    <t>Medical</t>
  </si>
  <si>
    <t>Doctor</t>
  </si>
  <si>
    <t>Dentist</t>
  </si>
  <si>
    <t>Chemist</t>
  </si>
  <si>
    <t>Total medical expenses</t>
  </si>
  <si>
    <t>Holidays</t>
  </si>
  <si>
    <t>Salary / Wages</t>
  </si>
  <si>
    <t>Debt Repayments</t>
  </si>
  <si>
    <t>Student loan</t>
  </si>
  <si>
    <t>Transport</t>
  </si>
  <si>
    <t>Children</t>
  </si>
  <si>
    <t>Bank loan</t>
  </si>
  <si>
    <t>Credit card</t>
  </si>
  <si>
    <t>Grooming</t>
  </si>
  <si>
    <t>Hire purchase</t>
  </si>
  <si>
    <t>Vehicle loan repayments</t>
  </si>
  <si>
    <t>Other debt</t>
  </si>
  <si>
    <t>Total debt repayments</t>
  </si>
  <si>
    <t>Monthly</t>
  </si>
  <si>
    <t>PAYMENT FREQUENCY</t>
  </si>
  <si>
    <t>Fortnightly</t>
  </si>
  <si>
    <t>Weekly</t>
  </si>
  <si>
    <t>Annually</t>
  </si>
  <si>
    <t>Entertainment</t>
  </si>
  <si>
    <t>Gifts</t>
  </si>
  <si>
    <t>Donations</t>
  </si>
  <si>
    <t>Memberships/subscriptions</t>
  </si>
  <si>
    <t>Lifestyle</t>
  </si>
  <si>
    <t>Total lifestyle expenses</t>
  </si>
  <si>
    <t>Payment Frequency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</si>
  <si>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</si>
  <si>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</si>
  <si>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</si>
  <si>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</si>
  <si>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</si>
  <si>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</si>
  <si>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</si>
  <si>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</si>
  <si>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</si>
  <si>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</si>
  <si>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</si>
  <si>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</si>
  <si>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</si>
  <si>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% inc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</si>
  <si>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</si>
  <si>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</si>
  <si>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</si>
  <si>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</si>
  <si>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</si>
  <si>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</si>
  <si>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</si>
  <si>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</si>
  <si>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</si>
  <si>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Nov </t>
  </si>
  <si>
    <t xml:space="preserve">Dec </t>
  </si>
  <si>
    <t xml:space="preserve">Year </t>
  </si>
  <si>
    <t xml:space="preserve">% inc </t>
  </si>
  <si>
    <t>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</si>
</sst>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%"/>
    <numFmt numFmtId="166" formatCode="#,##0_);[Red]\(#,##0\);\-\ \ "/>
    <numFmt numFmtId="167" formatCode="0.0%;\(0.0%\)"/>
  </numFmts>
  <fonts count="25" x14ac:knownFonts="1">
    <font>
      <sz val="10"/>
      <color theme="3" tint="0.34998626667073579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0"/>
      <color theme="1" tint="0.34998626667073579"/>
      <name val="Trebuchet MS"/>
      <family val="2"/>
      <scheme val="minor"/>
    </font>
    <font>
      <sz val="11"/>
      <color theme="3" tint="0.499984740745262"/>
      <name val="Cambria"/>
      <family val="1"/>
      <scheme val="major"/>
    </font>
    <font>
      <b/>
      <sz val="42"/>
      <color theme="3" tint="0.499984740745262"/>
      <name val="Calibri"/>
      <family val="2"/>
    </font>
    <font>
      <sz val="9"/>
      <color theme="1" tint="0.34998626667073579"/>
      <name val="Calibri"/>
      <family val="2"/>
    </font>
    <font>
      <b/>
      <sz val="42"/>
      <color theme="4"/>
      <name val="Calibri"/>
      <family val="2"/>
    </font>
    <font>
      <sz val="14"/>
      <color theme="1" tint="0.499984740745262"/>
      <name val="Calibri"/>
      <family val="2"/>
    </font>
    <font>
      <sz val="30"/>
      <color theme="1" tint="0.499984740745262"/>
      <name val="Calibri"/>
      <family val="2"/>
    </font>
    <font>
      <sz val="10"/>
      <color theme="3" tint="0.34998626667073579"/>
      <name val="Calibri"/>
      <family val="2"/>
    </font>
    <font>
      <b/>
      <sz val="10.5"/>
      <color theme="0"/>
      <name val="Calibri"/>
      <family val="2"/>
    </font>
    <font>
      <b/>
      <sz val="15"/>
      <color theme="4"/>
      <name val="Calibri"/>
      <family val="2"/>
    </font>
    <font>
      <sz val="10"/>
      <color theme="1" tint="0.34998626667073579"/>
      <name val="Calibri"/>
      <family val="2"/>
    </font>
    <font>
      <sz val="10"/>
      <color rgb="FF595959"/>
      <name val="Calibri"/>
      <family val="2"/>
    </font>
    <font>
      <sz val="10"/>
      <color theme="5"/>
      <name val="Calibri"/>
      <family val="2"/>
    </font>
    <font>
      <b/>
      <sz val="10"/>
      <color theme="5"/>
      <name val="Calibri"/>
      <family val="2"/>
    </font>
    <font>
      <b/>
      <sz val="15"/>
      <color theme="6" tint="-0.249977111117893"/>
      <name val="Calibri"/>
      <family val="2"/>
    </font>
    <font>
      <sz val="9"/>
      <color theme="6" tint="-0.249977111117893"/>
      <name val="Calibri"/>
      <family val="2"/>
    </font>
    <font>
      <b/>
      <sz val="10.5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sz val="10"/>
      <color theme="6" tint="-0.249977111117893"/>
      <name val="Calibri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thin">
        <color theme="0"/>
      </left>
      <right/>
      <top style="thick">
        <color theme="0" tint="-0.14996795556505021"/>
      </top>
      <bottom style="thin">
        <color theme="0"/>
      </bottom>
      <diagonal/>
    </border>
    <border>
      <left/>
      <right/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rgb="FFD9D9D9"/>
      </top>
      <bottom style="thin">
        <color indexed="64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0" tint="-0.14996795556505021"/>
      </top>
      <bottom style="thin">
        <color theme="6" tint="-0.24994659260841701"/>
      </bottom>
      <diagonal/>
    </border>
    <border>
      <left/>
      <right/>
      <top style="thin">
        <color rgb="FFD9D9D9"/>
      </top>
      <bottom style="thin">
        <color theme="6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0"/>
      </top>
      <bottom style="thin">
        <color theme="2"/>
      </bottom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0" tint="-0.14993743705557422"/>
      </top>
      <bottom style="thin">
        <color theme="4" tint="-0.24994659260841701"/>
      </bottom>
      <diagonal/>
    </border>
    <border>
      <left/>
      <right/>
      <top style="thin">
        <color theme="0" tint="-0.14996795556505021"/>
      </top>
      <bottom style="thin">
        <color theme="4" tint="-0.2499465926084170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double">
        <color theme="0" tint="-0.14996795556505021"/>
      </top>
      <bottom style="thick">
        <color theme="0" tint="-0.14993743705557422"/>
      </bottom>
      <diagonal/>
    </border>
    <border>
      <left/>
      <right/>
      <top style="thin">
        <color theme="4" tint="-0.24994659260841701"/>
      </top>
      <bottom style="thin">
        <color theme="0" tint="-0.1499679555650502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ck">
        <color theme="0" tint="-0.14993743705557422"/>
      </top>
      <bottom style="thin">
        <color theme="0" tint="-0.14996795556505021"/>
      </bottom>
      <diagonal/>
    </border>
    <border>
      <left/>
      <right/>
      <top style="thick">
        <color theme="0" tint="-0.14993743705557422"/>
      </top>
      <bottom style="thin">
        <color theme="0" tint="-0.1499069185460982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0" fillId="0" borderId="1" xfId="0" applyFill="1" applyBorder="1" applyAlignment="1">
      <alignment horizontal="right" indent="5"/>
    </xf>
    <xf numFmtId="0" fontId="4" fillId="0" borderId="0" xfId="0" applyFont="1" applyFill="1" applyBorder="1"/>
    <xf numFmtId="0" fontId="4" fillId="0" borderId="8" xfId="0" applyFont="1" applyFill="1" applyBorder="1"/>
    <xf numFmtId="0" fontId="4" fillId="0" borderId="4" xfId="0" applyFont="1" applyFill="1" applyBorder="1"/>
    <xf numFmtId="0" fontId="6" fillId="0" borderId="0" xfId="0" applyFont="1" applyFill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/>
    <xf numFmtId="0" fontId="7" fillId="0" borderId="0" xfId="0" applyFont="1" applyFill="1"/>
    <xf numFmtId="0" fontId="7" fillId="0" borderId="9" xfId="0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3" applyFont="1" applyFill="1" applyAlignment="1">
      <alignment horizontal="left" indent="2"/>
    </xf>
    <xf numFmtId="0" fontId="9" fillId="0" borderId="0" xfId="3" applyFont="1" applyFill="1" applyAlignment="1">
      <alignment horizontal="left" indent="3"/>
    </xf>
    <xf numFmtId="0" fontId="10" fillId="0" borderId="0" xfId="0" applyFont="1" applyFill="1" applyAlignment="1">
      <alignment horizontal="left"/>
    </xf>
    <xf numFmtId="0" fontId="10" fillId="0" borderId="0" xfId="2" applyFont="1" applyFill="1" applyAlignment="1">
      <alignment horizontal="left" indent="1"/>
    </xf>
    <xf numFmtId="0" fontId="10" fillId="0" borderId="0" xfId="2" applyFont="1" applyFill="1" applyAlignment="1">
      <alignment horizontal="left" indent="2"/>
    </xf>
    <xf numFmtId="0" fontId="11" fillId="0" borderId="0" xfId="0" applyFont="1"/>
    <xf numFmtId="0" fontId="7" fillId="0" borderId="0" xfId="0" applyFont="1" applyFill="1" applyAlignment="1">
      <alignment horizontal="left"/>
    </xf>
    <xf numFmtId="0" fontId="13" fillId="0" borderId="0" xfId="0" applyFont="1" applyFill="1"/>
    <xf numFmtId="0" fontId="14" fillId="3" borderId="0" xfId="0" applyFont="1" applyFill="1"/>
    <xf numFmtId="38" fontId="14" fillId="3" borderId="0" xfId="0" applyNumberFormat="1" applyFont="1" applyFill="1"/>
    <xf numFmtId="167" fontId="14" fillId="3" borderId="0" xfId="0" applyNumberFormat="1" applyFont="1" applyFill="1" applyAlignment="1">
      <alignment horizontal="right" indent="1"/>
    </xf>
    <xf numFmtId="0" fontId="14" fillId="3" borderId="2" xfId="0" applyFont="1" applyFill="1" applyBorder="1"/>
    <xf numFmtId="38" fontId="14" fillId="3" borderId="2" xfId="0" applyNumberFormat="1" applyFont="1" applyFill="1" applyBorder="1"/>
    <xf numFmtId="0" fontId="14" fillId="0" borderId="9" xfId="0" applyFont="1" applyFill="1" applyBorder="1"/>
    <xf numFmtId="0" fontId="14" fillId="0" borderId="0" xfId="0" applyFont="1" applyFill="1" applyBorder="1"/>
    <xf numFmtId="0" fontId="15" fillId="0" borderId="16" xfId="0" applyFont="1" applyBorder="1" applyAlignment="1">
      <alignment horizontal="right"/>
    </xf>
    <xf numFmtId="166" fontId="15" fillId="0" borderId="17" xfId="0" applyNumberFormat="1" applyFont="1" applyBorder="1" applyAlignment="1">
      <alignment horizontal="center"/>
    </xf>
    <xf numFmtId="166" fontId="14" fillId="0" borderId="0" xfId="0" applyNumberFormat="1" applyFont="1" applyFill="1" applyBorder="1" applyProtection="1">
      <protection locked="0"/>
    </xf>
    <xf numFmtId="0" fontId="14" fillId="0" borderId="8" xfId="0" applyFont="1" applyFill="1" applyBorder="1"/>
    <xf numFmtId="166" fontId="14" fillId="0" borderId="8" xfId="0" applyNumberFormat="1" applyFont="1" applyFill="1" applyBorder="1" applyProtection="1">
      <protection locked="0"/>
    </xf>
    <xf numFmtId="0" fontId="14" fillId="0" borderId="4" xfId="0" applyFont="1" applyFill="1" applyBorder="1"/>
    <xf numFmtId="166" fontId="14" fillId="0" borderId="4" xfId="0" applyNumberFormat="1" applyFont="1" applyFill="1" applyBorder="1" applyProtection="1">
      <protection locked="0"/>
    </xf>
    <xf numFmtId="0" fontId="14" fillId="0" borderId="0" xfId="0" applyFont="1" applyFill="1" applyBorder="1" applyAlignment="1">
      <alignment horizontal="left" indent="2"/>
    </xf>
    <xf numFmtId="0" fontId="14" fillId="0" borderId="5" xfId="0" applyFont="1" applyFill="1" applyBorder="1" applyAlignment="1">
      <alignment horizontal="left"/>
    </xf>
    <xf numFmtId="166" fontId="14" fillId="0" borderId="1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Protection="1">
      <protection locked="0"/>
    </xf>
    <xf numFmtId="166" fontId="14" fillId="0" borderId="6" xfId="0" applyNumberFormat="1" applyFont="1" applyFill="1" applyBorder="1" applyProtection="1">
      <protection locked="0"/>
    </xf>
    <xf numFmtId="166" fontId="14" fillId="0" borderId="7" xfId="0" applyNumberFormat="1" applyFont="1" applyFill="1" applyBorder="1" applyProtection="1">
      <protection locked="0"/>
    </xf>
    <xf numFmtId="0" fontId="14" fillId="0" borderId="7" xfId="0" applyFont="1" applyFill="1" applyBorder="1" applyAlignment="1">
      <alignment horizontal="left"/>
    </xf>
    <xf numFmtId="0" fontId="14" fillId="0" borderId="0" xfId="0" applyFont="1" applyFill="1"/>
    <xf numFmtId="0" fontId="14" fillId="0" borderId="8" xfId="0" applyFont="1" applyFill="1" applyBorder="1" applyAlignment="1">
      <alignment horizontal="left"/>
    </xf>
    <xf numFmtId="0" fontId="17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164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1" fillId="0" borderId="3" xfId="0" applyFont="1" applyFill="1" applyBorder="1"/>
    <xf numFmtId="164" fontId="21" fillId="0" borderId="3" xfId="0" applyNumberFormat="1" applyFont="1" applyFill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21" fillId="0" borderId="3" xfId="0" applyFont="1" applyFill="1" applyBorder="1" applyAlignment="1">
      <alignment horizontal="center"/>
    </xf>
    <xf numFmtId="0" fontId="21" fillId="0" borderId="19" xfId="0" applyFont="1" applyFill="1" applyBorder="1"/>
    <xf numFmtId="0" fontId="21" fillId="0" borderId="18" xfId="0" applyFont="1" applyFill="1" applyBorder="1"/>
    <xf numFmtId="166" fontId="22" fillId="0" borderId="20" xfId="0" applyNumberFormat="1" applyFont="1" applyBorder="1" applyAlignment="1">
      <alignment horizontal="center"/>
    </xf>
    <xf numFmtId="38" fontId="21" fillId="0" borderId="19" xfId="0" applyNumberFormat="1" applyFont="1" applyFill="1" applyBorder="1"/>
    <xf numFmtId="38" fontId="21" fillId="0" borderId="18" xfId="0" applyNumberFormat="1" applyFont="1" applyFill="1" applyBorder="1"/>
    <xf numFmtId="165" fontId="21" fillId="0" borderId="18" xfId="0" applyNumberFormat="1" applyFont="1" applyFill="1" applyBorder="1" applyAlignment="1">
      <alignment horizontal="right" indent="1"/>
    </xf>
    <xf numFmtId="38" fontId="24" fillId="3" borderId="0" xfId="0" applyNumberFormat="1" applyFont="1" applyFill="1" applyBorder="1"/>
    <xf numFmtId="165" fontId="24" fillId="3" borderId="0" xfId="0" applyNumberFormat="1" applyFont="1" applyFill="1" applyBorder="1" applyAlignment="1">
      <alignment horizontal="right" indent="1"/>
    </xf>
    <xf numFmtId="38" fontId="24" fillId="3" borderId="14" xfId="0" applyNumberFormat="1" applyFont="1" applyFill="1" applyBorder="1"/>
    <xf numFmtId="38" fontId="24" fillId="3" borderId="13" xfId="0" applyNumberFormat="1" applyFont="1" applyFill="1" applyBorder="1"/>
    <xf numFmtId="165" fontId="24" fillId="3" borderId="13" xfId="0" applyNumberFormat="1" applyFont="1" applyFill="1" applyBorder="1" applyAlignment="1">
      <alignment horizontal="right" indent="1"/>
    </xf>
    <xf numFmtId="38" fontId="24" fillId="3" borderId="10" xfId="0" applyNumberFormat="1" applyFont="1" applyFill="1" applyBorder="1"/>
    <xf numFmtId="165" fontId="24" fillId="3" borderId="11" xfId="0" applyNumberFormat="1" applyFont="1" applyFill="1" applyBorder="1" applyAlignment="1">
      <alignment horizontal="right" indent="1"/>
    </xf>
    <xf numFmtId="38" fontId="24" fillId="3" borderId="12" xfId="0" applyNumberFormat="1" applyFont="1" applyFill="1" applyBorder="1"/>
    <xf numFmtId="165" fontId="24" fillId="3" borderId="21" xfId="0" applyNumberFormat="1" applyFont="1" applyFill="1" applyBorder="1" applyAlignment="1">
      <alignment horizontal="right" indent="1"/>
    </xf>
    <xf numFmtId="165" fontId="24" fillId="3" borderId="23" xfId="0" applyNumberFormat="1" applyFont="1" applyFill="1" applyBorder="1" applyAlignment="1">
      <alignment horizontal="right" indent="1"/>
    </xf>
    <xf numFmtId="38" fontId="24" fillId="3" borderId="22" xfId="0" applyNumberFormat="1" applyFont="1" applyFill="1" applyBorder="1"/>
    <xf numFmtId="165" fontId="24" fillId="3" borderId="22" xfId="0" applyNumberFormat="1" applyFont="1" applyFill="1" applyBorder="1" applyAlignment="1">
      <alignment horizontal="right" indent="1"/>
    </xf>
    <xf numFmtId="38" fontId="24" fillId="3" borderId="21" xfId="0" applyNumberFormat="1" applyFont="1" applyFill="1" applyBorder="1"/>
    <xf numFmtId="38" fontId="14" fillId="3" borderId="24" xfId="0" applyNumberFormat="1" applyFont="1" applyFill="1" applyBorder="1"/>
    <xf numFmtId="167" fontId="14" fillId="3" borderId="24" xfId="0" applyNumberFormat="1" applyFont="1" applyFill="1" applyBorder="1" applyAlignment="1">
      <alignment horizontal="right" indent="1"/>
    </xf>
    <xf numFmtId="0" fontId="23" fillId="0" borderId="0" xfId="0" applyFont="1" applyFill="1" applyBorder="1"/>
    <xf numFmtId="38" fontId="14" fillId="0" borderId="0" xfId="0" applyNumberFormat="1" applyFont="1" applyFill="1" applyBorder="1"/>
    <xf numFmtId="0" fontId="14" fillId="0" borderId="27" xfId="0" applyFont="1" applyFill="1" applyBorder="1" applyAlignment="1">
      <alignment horizontal="left"/>
    </xf>
    <xf numFmtId="166" fontId="14" fillId="0" borderId="28" xfId="0" applyNumberFormat="1" applyFont="1" applyFill="1" applyBorder="1" applyProtection="1">
      <protection locked="0"/>
    </xf>
    <xf numFmtId="0" fontId="14" fillId="0" borderId="26" xfId="0" applyFont="1" applyFill="1" applyBorder="1" applyAlignment="1">
      <alignment horizontal="left" indent="1"/>
    </xf>
    <xf numFmtId="38" fontId="14" fillId="0" borderId="26" xfId="0" applyNumberFormat="1" applyFont="1" applyFill="1" applyBorder="1"/>
    <xf numFmtId="0" fontId="14" fillId="0" borderId="26" xfId="0" applyFont="1" applyFill="1" applyBorder="1"/>
    <xf numFmtId="0" fontId="14" fillId="0" borderId="28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 indent="2"/>
    </xf>
    <xf numFmtId="0" fontId="17" fillId="0" borderId="26" xfId="0" applyFont="1" applyFill="1" applyBorder="1"/>
    <xf numFmtId="166" fontId="14" fillId="0" borderId="26" xfId="0" applyNumberFormat="1" applyFont="1" applyFill="1" applyBorder="1" applyProtection="1"/>
    <xf numFmtId="38" fontId="16" fillId="0" borderId="26" xfId="0" applyNumberFormat="1" applyFont="1" applyFill="1" applyBorder="1"/>
    <xf numFmtId="165" fontId="16" fillId="0" borderId="26" xfId="0" applyNumberFormat="1" applyFont="1" applyFill="1" applyBorder="1" applyAlignment="1">
      <alignment horizontal="right" indent="1"/>
    </xf>
    <xf numFmtId="0" fontId="14" fillId="0" borderId="26" xfId="0" applyFont="1" applyFill="1" applyBorder="1" applyAlignment="1">
      <alignment horizontal="left"/>
    </xf>
    <xf numFmtId="166" fontId="14" fillId="0" borderId="29" xfId="0" applyNumberFormat="1" applyFont="1" applyFill="1" applyBorder="1" applyAlignment="1">
      <alignment horizontal="center"/>
    </xf>
    <xf numFmtId="166" fontId="15" fillId="0" borderId="29" xfId="0" applyNumberFormat="1" applyFont="1" applyBorder="1" applyAlignment="1">
      <alignment horizontal="center"/>
    </xf>
    <xf numFmtId="0" fontId="7" fillId="0" borderId="30" xfId="0" applyFont="1" applyFill="1" applyBorder="1"/>
    <xf numFmtId="0" fontId="21" fillId="0" borderId="30" xfId="0" applyFont="1" applyFill="1" applyBorder="1"/>
    <xf numFmtId="164" fontId="21" fillId="0" borderId="30" xfId="0" applyNumberFormat="1" applyFont="1" applyFill="1" applyBorder="1" applyAlignment="1">
      <alignment horizontal="right"/>
    </xf>
    <xf numFmtId="0" fontId="21" fillId="0" borderId="30" xfId="0" applyFont="1" applyFill="1" applyBorder="1" applyAlignment="1">
      <alignment horizontal="right"/>
    </xf>
    <xf numFmtId="0" fontId="21" fillId="0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166" fontId="15" fillId="0" borderId="1" xfId="0" applyNumberFormat="1" applyFont="1" applyBorder="1" applyAlignment="1">
      <alignment horizontal="center"/>
    </xf>
    <xf numFmtId="166" fontId="14" fillId="0" borderId="25" xfId="0" applyNumberFormat="1" applyFont="1" applyFill="1" applyBorder="1" applyProtection="1">
      <protection locked="0"/>
    </xf>
    <xf numFmtId="164" fontId="23" fillId="0" borderId="31" xfId="0" applyNumberFormat="1" applyFont="1" applyBorder="1" applyAlignment="1">
      <alignment horizontal="right"/>
    </xf>
    <xf numFmtId="0" fontId="23" fillId="0" borderId="31" xfId="0" applyFont="1" applyBorder="1" applyAlignment="1">
      <alignment horizontal="right"/>
    </xf>
    <xf numFmtId="0" fontId="23" fillId="0" borderId="31" xfId="0" applyFont="1" applyBorder="1" applyAlignment="1">
      <alignment horizontal="center"/>
    </xf>
    <xf numFmtId="166" fontId="14" fillId="3" borderId="0" xfId="0" applyNumberFormat="1" applyFont="1" applyFill="1" applyBorder="1" applyProtection="1"/>
    <xf numFmtId="165" fontId="24" fillId="3" borderId="14" xfId="0" applyNumberFormat="1" applyFont="1" applyFill="1" applyBorder="1" applyAlignment="1">
      <alignment horizontal="right" indent="1"/>
    </xf>
    <xf numFmtId="38" fontId="24" fillId="3" borderId="32" xfId="0" applyNumberFormat="1" applyFont="1" applyFill="1" applyBorder="1"/>
    <xf numFmtId="165" fontId="24" fillId="3" borderId="32" xfId="0" applyNumberFormat="1" applyFont="1" applyFill="1" applyBorder="1" applyAlignment="1">
      <alignment horizontal="right" indent="1"/>
    </xf>
    <xf numFmtId="165" fontId="24" fillId="3" borderId="33" xfId="0" applyNumberFormat="1" applyFont="1" applyFill="1" applyBorder="1" applyAlignment="1">
      <alignment horizontal="right" indent="1"/>
    </xf>
    <xf numFmtId="38" fontId="24" fillId="3" borderId="34" xfId="0" applyNumberFormat="1" applyFont="1" applyFill="1" applyBorder="1"/>
    <xf numFmtId="165" fontId="24" fillId="3" borderId="25" xfId="0" applyNumberFormat="1" applyFont="1" applyFill="1" applyBorder="1" applyAlignment="1">
      <alignment horizontal="right" indent="1"/>
    </xf>
    <xf numFmtId="38" fontId="23" fillId="0" borderId="0" xfId="0" applyNumberFormat="1" applyFont="1" applyFill="1" applyBorder="1" applyAlignment="1">
      <alignment horizontal="right"/>
    </xf>
    <xf numFmtId="38" fontId="23" fillId="0" borderId="36" xfId="0" applyNumberFormat="1" applyFont="1" applyFill="1" applyBorder="1" applyAlignment="1">
      <alignment horizontal="right"/>
    </xf>
    <xf numFmtId="165" fontId="23" fillId="0" borderId="36" xfId="0" applyNumberFormat="1" applyFont="1" applyFill="1" applyBorder="1" applyAlignment="1">
      <alignment horizontal="right"/>
    </xf>
    <xf numFmtId="14" fontId="12" fillId="4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38" fontId="21" fillId="0" borderId="18" xfId="0" applyNumberFormat="1" applyFont="1" applyFill="1" applyBorder="1" applyProtection="1"/>
    <xf numFmtId="165" fontId="21" fillId="0" borderId="18" xfId="0" applyNumberFormat="1" applyFont="1" applyFill="1" applyBorder="1" applyAlignment="1" applyProtection="1">
      <alignment horizontal="right" indent="1"/>
    </xf>
    <xf numFmtId="0" fontId="15" fillId="0" borderId="27" xfId="0" applyFont="1" applyBorder="1" applyAlignment="1">
      <alignment horizontal="right"/>
    </xf>
    <xf numFmtId="0" fontId="23" fillId="0" borderId="31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</cellXfs>
  <cellStyles count="6">
    <cellStyle name="Accent1" xfId="1" builtinId="2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</cellStyles>
  <dxfs count="1">
    <dxf>
      <font>
        <color theme="7"/>
      </font>
    </dxf>
  </dxfs>
  <tableStyles count="0" defaultTableStyle="TableStyleMedium2" defaultPivotStyle="PivotStyleLight16"/>
  <colors>
    <mruColors>
      <color rgb="FFEEEEEE"/>
      <color rgb="FFFFFFFF"/>
      <color rgb="FFF7F7F7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347180086041775"/>
          <c:y val="4.3468066491688537E-2"/>
          <c:w val="0.54190547010788059"/>
          <c:h val="0.89865966754155724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71A-4E80-B8BD-0B7DD0552A4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71A-4E80-B8BD-0B7DD0552A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71A-4E80-B8BD-0B7DD0552A45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71A-4E80-B8BD-0B7DD0552A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71A-4E80-B8BD-0B7DD0552A45}"/>
              </c:ext>
            </c:extLst>
          </c:dPt>
          <c:cat>
            <c:strRef>
              <c:f>[0]!CategoriesExpense</c:f>
              <c:strCache>
                <c:ptCount val="8"/>
                <c:pt idx="0">
                  <c:v>Housing</c:v>
                </c:pt>
                <c:pt idx="1">
                  <c:v>Insurance</c:v>
                </c:pt>
                <c:pt idx="2">
                  <c:v>Transport</c:v>
                </c:pt>
                <c:pt idx="3">
                  <c:v>Food</c:v>
                </c:pt>
                <c:pt idx="4">
                  <c:v>Children</c:v>
                </c:pt>
                <c:pt idx="5">
                  <c:v>Medical</c:v>
                </c:pt>
                <c:pt idx="6">
                  <c:v>Lifestyle</c:v>
                </c:pt>
                <c:pt idx="7">
                  <c:v>Debt</c:v>
                </c:pt>
              </c:strCache>
            </c:strRef>
          </c:cat>
          <c:val>
            <c:numRef>
              <c:f>('Personal Budget'!$S$49,'Personal Budget'!$S$58,'Personal Budget'!$S$67,'Personal Budget'!$S$74,'Personal Budget'!$S$83,'Personal Budget'!$S$90,'Personal Budget'!$S$101,'Personal Budget'!$S$109)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1A-4E80-B8BD-0B7DD055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3"/>
      </c:doughnutChart>
      <c:spPr>
        <a:noFill/>
      </c:spPr>
    </c:plotArea>
    <c:legend>
      <c:legendPos val="r"/>
      <c:layout>
        <c:manualLayout>
          <c:xMode val="edge"/>
          <c:yMode val="edge"/>
          <c:x val="0"/>
          <c:y val="0.32872572377500131"/>
          <c:w val="0.36469918218366959"/>
          <c:h val="0.58694747060726993"/>
        </c:manualLayout>
      </c:layout>
      <c:overlay val="0"/>
      <c:spPr>
        <a:noFill/>
        <a:ln>
          <a:noFill/>
        </a:ln>
      </c:spPr>
      <c:txPr>
        <a:bodyPr/>
        <a:lstStyle/>
        <a:p>
          <a:pPr rtl="0">
            <a:defRPr sz="1000" b="0" i="0" spc="20" baseline="0">
              <a:solidFill>
                <a:schemeClr val="tx1">
                  <a:lumMod val="50000"/>
                  <a:lumOff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32586220472440947"/>
          <c:w val="1"/>
          <c:h val="0.6563219597550306"/>
        </c:manualLayout>
      </c:layout>
      <c:barChart>
        <c:barDir val="bar"/>
        <c:grouping val="stacked"/>
        <c:varyColors val="0"/>
        <c:ser>
          <c:idx val="0"/>
          <c:order val="0"/>
          <c:tx>
            <c:v>Positive</c:v>
          </c:tx>
          <c:spPr>
            <a:noFill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FF1-4668-B6B1-6A568AB2C3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2-4FF1-4668-B6B1-6A568AB2C36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FF1-4668-B6B1-6A568AB2C36F}"/>
              </c:ext>
            </c:extLst>
          </c:dPt>
          <c:val>
            <c:numRef>
              <c:f>[0]!SelectedPeriodCashFlowPositive_Mirror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F1-4668-B6B1-6A568AB2C36F}"/>
            </c:ext>
          </c:extLst>
        </c:ser>
        <c:ser>
          <c:idx val="1"/>
          <c:order val="1"/>
          <c:tx>
            <c:v>Negative</c:v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FF1-4668-B6B1-6A568AB2C3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4FF1-4668-B6B1-6A568AB2C36F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4FF1-4668-B6B1-6A568AB2C36F}"/>
              </c:ext>
            </c:extLst>
          </c:dPt>
          <c:val>
            <c:numRef>
              <c:f>[0]!SelectedPeriodCashFlowNegative_Mirror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F1-4668-B6B1-6A568AB2C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3691008"/>
        <c:axId val="96119800"/>
      </c:barChart>
      <c:catAx>
        <c:axId val="483691008"/>
        <c:scaling>
          <c:orientation val="minMax"/>
        </c:scaling>
        <c:delete val="1"/>
        <c:axPos val="l"/>
        <c:numFmt formatCode=";;" sourceLinked="0"/>
        <c:majorTickMark val="none"/>
        <c:minorTickMark val="none"/>
        <c:tickLblPos val="nextTo"/>
        <c:crossAx val="96119800"/>
        <c:crosses val="autoZero"/>
        <c:auto val="1"/>
        <c:lblAlgn val="ctr"/>
        <c:lblOffset val="100"/>
        <c:noMultiLvlLbl val="0"/>
      </c:catAx>
      <c:valAx>
        <c:axId val="9611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3691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6253995132894"/>
          <c:y val="0.24676610545633015"/>
          <c:w val="0.87143746004867106"/>
          <c:h val="0.43811877173889852"/>
        </c:manualLayout>
      </c:layout>
      <c:lineChart>
        <c:grouping val="standard"/>
        <c:varyColors val="0"/>
        <c:ser>
          <c:idx val="0"/>
          <c:order val="0"/>
          <c:tx>
            <c:v>Cash Flow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chart_calcs!$D$12:$P$12</c:f>
              <c:strCache>
                <c:ptCount val="13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year  </c:v>
                </c:pt>
              </c:strCache>
            </c:strRef>
          </c:cat>
          <c:val>
            <c:numRef>
              <c:f>'Personal Budget'!$F$29:$R$29</c:f>
              <c:numCache>
                <c:formatCode>#,##0_);[Red]\(#,##0\)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C5-433A-B1DA-C618E4EF2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9408"/>
        <c:axId val="477185864"/>
      </c:lineChart>
      <c:scatterChart>
        <c:scatterStyle val="lineMarker"/>
        <c:varyColors val="0"/>
        <c:ser>
          <c:idx val="1"/>
          <c:order val="1"/>
          <c:tx>
            <c:v>Positive Selected Period</c:v>
          </c:tx>
          <c:spPr>
            <a:ln w="28575">
              <a:noFill/>
            </a:ln>
          </c:spPr>
          <c:marker>
            <c:symbol val="circle"/>
            <c:size val="14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yVal>
            <c:numRef>
              <c:f>chart_calcs!$D$14:$P$14</c:f>
              <c:numCache>
                <c:formatCode>General</c:formatCode>
                <c:ptCount val="13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C5-433A-B1DA-C618E4EF2EF4}"/>
            </c:ext>
          </c:extLst>
        </c:ser>
        <c:ser>
          <c:idx val="2"/>
          <c:order val="2"/>
          <c:tx>
            <c:v>Negative Selected Period</c:v>
          </c:tx>
          <c:spPr>
            <a:ln w="28575">
              <a:noFill/>
            </a:ln>
          </c:spPr>
          <c:marker>
            <c:symbol val="circle"/>
            <c:size val="14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yVal>
            <c:numRef>
              <c:f>chart_calcs!$D$15:$P$15</c:f>
              <c:numCache>
                <c:formatCode>General</c:formatCode>
                <c:ptCount val="13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C5-433A-B1DA-C618E4EF2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19408"/>
        <c:axId val="477185864"/>
      </c:scatterChart>
      <c:catAx>
        <c:axId val="9611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500">
                <a:solidFill>
                  <a:schemeClr val="bg2">
                    <a:lumMod val="65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n-US"/>
          </a:p>
        </c:txPr>
        <c:crossAx val="477185864"/>
        <c:crosses val="autoZero"/>
        <c:auto val="1"/>
        <c:lblAlgn val="ctr"/>
        <c:lblOffset val="100"/>
        <c:noMultiLvlLbl val="0"/>
      </c:catAx>
      <c:valAx>
        <c:axId val="477185864"/>
        <c:scaling>
          <c:orientation val="minMax"/>
        </c:scaling>
        <c:delete val="1"/>
        <c:axPos val="l"/>
        <c:numFmt formatCode="&quot;$&quot;#,##0" sourceLinked="0"/>
        <c:majorTickMark val="out"/>
        <c:minorTickMark val="none"/>
        <c:tickLblPos val="nextTo"/>
        <c:crossAx val="961194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347180086041775"/>
          <c:y val="4.3468066491688537E-2"/>
          <c:w val="0.54190547010788059"/>
          <c:h val="0.89865966754155724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3BC-4C14-A972-97495BE4BF5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3BC-4C14-A972-97495BE4BF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3BC-4C14-A972-97495BE4BF5A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3BC-4C14-A972-97495BE4BF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3BC-4C14-A972-97495BE4BF5A}"/>
              </c:ext>
            </c:extLst>
          </c:dPt>
          <c:cat>
            <c:strRef>
              <c:f>'Personal Budget'!$C$33:$C$37</c:f>
              <c:strCache>
                <c:ptCount val="5"/>
                <c:pt idx="0">
                  <c:v>Salary / Wages</c:v>
                </c:pt>
                <c:pt idx="1">
                  <c:v>Interest</c:v>
                </c:pt>
                <c:pt idx="2">
                  <c:v>Dividends</c:v>
                </c:pt>
                <c:pt idx="3">
                  <c:v>Rental income</c:v>
                </c:pt>
                <c:pt idx="4">
                  <c:v>Other income</c:v>
                </c:pt>
              </c:strCache>
            </c:strRef>
          </c:cat>
          <c:val>
            <c:numRef>
              <c:f>chart_calcs!$D$19:$D$23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BC-4C14-A972-97495BE4B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3"/>
      </c:doughnutChart>
      <c:spPr>
        <a:noFill/>
      </c:spPr>
    </c:plotArea>
    <c:legend>
      <c:legendPos val="r"/>
      <c:layout>
        <c:manualLayout>
          <c:xMode val="edge"/>
          <c:yMode val="edge"/>
          <c:x val="5.9457921486701371E-3"/>
          <c:y val="0.32872572377500131"/>
          <c:w val="0.28786025580685903"/>
          <c:h val="0.60246037781119455"/>
        </c:manualLayout>
      </c:layout>
      <c:overlay val="0"/>
      <c:spPr>
        <a:noFill/>
        <a:ln>
          <a:noFill/>
        </a:ln>
      </c:spPr>
      <c:txPr>
        <a:bodyPr/>
        <a:lstStyle/>
        <a:p>
          <a:pPr rtl="0">
            <a:defRPr sz="1000" b="0" i="0" spc="20" baseline="0">
              <a:solidFill>
                <a:schemeClr val="tx1">
                  <a:lumMod val="50000"/>
                  <a:lumOff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chart_calcs!$D$13" horiz="1" max="13" min="1" page="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3</xdr:row>
      <xdr:rowOff>133350</xdr:rowOff>
    </xdr:from>
    <xdr:to>
      <xdr:col>14</xdr:col>
      <xdr:colOff>502030</xdr:colOff>
      <xdr:row>16</xdr:row>
      <xdr:rowOff>28575</xdr:rowOff>
    </xdr:to>
    <xdr:graphicFrame macro="">
      <xdr:nvGraphicFramePr>
        <xdr:cNvPr id="21" name="Monthly Expense Summary" descr="Donut chart showing summary of monthly expenses for selected month." title="Expense Summary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523875</xdr:colOff>
          <xdr:row>22</xdr:row>
          <xdr:rowOff>9525</xdr:rowOff>
        </xdr:from>
        <xdr:to>
          <xdr:col>19</xdr:col>
          <xdr:colOff>142875</xdr:colOff>
          <xdr:row>23</xdr:row>
          <xdr:rowOff>47625</xdr:rowOff>
        </xdr:to>
        <xdr:sp macro="" textlink="">
          <xdr:nvSpPr>
            <xdr:cNvPr id="1032" name="Monthly Scroll" descr="Click to cycle the budget summary by month.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15</xdr:col>
      <xdr:colOff>321559</xdr:colOff>
      <xdr:row>3</xdr:row>
      <xdr:rowOff>123825</xdr:rowOff>
    </xdr:from>
    <xdr:to>
      <xdr:col>19</xdr:col>
      <xdr:colOff>95250</xdr:colOff>
      <xdr:row>15</xdr:row>
      <xdr:rowOff>79661</xdr:rowOff>
    </xdr:to>
    <xdr:graphicFrame macro="">
      <xdr:nvGraphicFramePr>
        <xdr:cNvPr id="16" name="Monthly Cash Flow" descr="Bar chart showing positive and negative cash flow for selected month." title="Monthly Cash Flow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84573</xdr:colOff>
      <xdr:row>15</xdr:row>
      <xdr:rowOff>184184</xdr:rowOff>
    </xdr:from>
    <xdr:to>
      <xdr:col>18</xdr:col>
      <xdr:colOff>708435</xdr:colOff>
      <xdr:row>21</xdr:row>
      <xdr:rowOff>103674</xdr:rowOff>
    </xdr:to>
    <xdr:graphicFrame macro="">
      <xdr:nvGraphicFramePr>
        <xdr:cNvPr id="3" name="Cash Flow By Month" descr="Line chart showing positive and negative cash flow for each month." title="Cash Flow By Month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9526</xdr:colOff>
      <xdr:row>3</xdr:row>
      <xdr:rowOff>133350</xdr:rowOff>
    </xdr:from>
    <xdr:to>
      <xdr:col>6</xdr:col>
      <xdr:colOff>380814</xdr:colOff>
      <xdr:row>15</xdr:row>
      <xdr:rowOff>89186</xdr:rowOff>
    </xdr:to>
    <xdr:graphicFrame macro="">
      <xdr:nvGraphicFramePr>
        <xdr:cNvPr id="15" name="Monthly Income Summary" descr="Donut chart showing summary of monthly income for selected month." title="Monthly Incom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482419</xdr:colOff>
      <xdr:row>4</xdr:row>
      <xdr:rowOff>28322</xdr:rowOff>
    </xdr:from>
    <xdr:to>
      <xdr:col>6</xdr:col>
      <xdr:colOff>482419</xdr:colOff>
      <xdr:row>15</xdr:row>
      <xdr:rowOff>47387</xdr:rowOff>
    </xdr:to>
    <xdr:cxnSp macro="">
      <xdr:nvCxnSpPr>
        <xdr:cNvPr id="19" name="Chart border 1" descr="&quot;&quot;" title="Chart border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4778194" y="1780922"/>
          <a:ext cx="0" cy="2524140"/>
        </a:xfrm>
        <a:prstGeom prst="line">
          <a:avLst/>
        </a:prstGeom>
        <a:ln w="127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82971</xdr:colOff>
      <xdr:row>4</xdr:row>
      <xdr:rowOff>28322</xdr:rowOff>
    </xdr:from>
    <xdr:to>
      <xdr:col>15</xdr:col>
      <xdr:colOff>82971</xdr:colOff>
      <xdr:row>15</xdr:row>
      <xdr:rowOff>47387</xdr:rowOff>
    </xdr:to>
    <xdr:cxnSp macro="">
      <xdr:nvCxnSpPr>
        <xdr:cNvPr id="22" name="Chart border 2" descr="&quot;&quot;" title="Chart borde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9179346" y="1780922"/>
          <a:ext cx="0" cy="2524140"/>
        </a:xfrm>
        <a:prstGeom prst="line">
          <a:avLst/>
        </a:prstGeom>
        <a:ln w="127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0.05841</cdr:x>
      <cdr:y>0.80655</cdr:y>
    </cdr:from>
    <cdr:to>
      <cdr:x>0.89327</cdr:x>
      <cdr:y>0.91999</cdr:y>
    </cdr:to>
    <cdr:sp macro="" textlink="chart_calcs!$D$8">
      <cdr:nvSpPr>
        <cdr:cNvPr id="2" name="TextBox 11"/>
        <cdr:cNvSpPr txBox="1"/>
      </cdr:nvSpPr>
      <cdr:spPr>
        <a:xfrm xmlns:a="http://schemas.openxmlformats.org/drawingml/2006/main">
          <a:off x="123645" y="2138496"/>
          <a:ext cx="1767266" cy="3007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6209F00-A850-4A99-AD2A-AA8609566827}" type="TxLink">
            <a:rPr lang="en-US" sz="1400">
              <a:solidFill>
                <a:srgbClr val="FFFFFF"/>
              </a:solidFill>
            </a:rPr>
            <a:pPr algn="ctr"/>
            <a:t>january cash flow:</a:t>
          </a:fld>
          <a:endParaRPr lang="en-US" sz="1400">
            <a:solidFill>
              <a:srgbClr val="FFFFFF"/>
            </a:solidFill>
          </a:endParaRPr>
        </a:p>
      </cdr:txBody>
    </cdr:sp>
  </cdr:relSizeAnchor>
  <cdr:relSizeAnchor xmlns:cdr="http://schemas.openxmlformats.org/drawingml/2006/chartDrawing">
    <cdr:from>
      <cdr:x>0.49966</cdr:x>
      <cdr:y>0.45833</cdr:y>
    </cdr:from>
    <cdr:to>
      <cdr:x>0.49966</cdr:x>
      <cdr:y>0.85833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3F08CE04-0C3D-4B96-98D8-42F1C3766BDC}"/>
            </a:ext>
          </a:extLst>
        </cdr:cNvPr>
        <cdr:cNvCxnSpPr/>
      </cdr:nvCxnSpPr>
      <cdr:spPr>
        <a:xfrm xmlns:a="http://schemas.openxmlformats.org/drawingml/2006/main">
          <a:off x="1131929" y="1047750"/>
          <a:ext cx="0" cy="9144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0.17913</cdr:y>
    </cdr:from>
    <cdr:to>
      <cdr:x>0.08829</cdr:x>
      <cdr:y>0.52101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171406"/>
          <a:ext cx="1089465" cy="3271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500" b="1">
              <a:solidFill>
                <a:schemeClr val="bg2">
                  <a:lumMod val="65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CASHFLOW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onthly College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7BCD1"/>
      </a:accent1>
      <a:accent2>
        <a:srgbClr val="F09912"/>
      </a:accent2>
      <a:accent3>
        <a:srgbClr val="6ECC9E"/>
      </a:accent3>
      <a:accent4>
        <a:srgbClr val="EB4A17"/>
      </a:accent4>
      <a:accent5>
        <a:srgbClr val="9942AC"/>
      </a:accent5>
      <a:accent6>
        <a:srgbClr val="F749A2"/>
      </a:accent6>
      <a:hlink>
        <a:srgbClr val="67BCD1"/>
      </a:hlink>
      <a:folHlink>
        <a:srgbClr val="9942AC"/>
      </a:folHlink>
    </a:clrScheme>
    <a:fontScheme name="Monthly College Budget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S111"/>
  <sheetViews>
    <sheetView showGridLines="0" tabSelected="1" zoomScaleNormal="100" workbookViewId="0">
      <selection activeCell="M1" sqref="M1"/>
    </sheetView>
  </sheetViews>
  <sheetFormatPr defaultColWidth="9.140625" defaultRowHeight="19.5" customHeight="1" x14ac:dyDescent="0.2"/>
  <cols>
    <col min="1" max="1" width="13.85546875" style="14" bestFit="1" customWidth="1"/>
    <col min="2" max="2" width="13.85546875" style="14" customWidth="1"/>
    <col min="3" max="3" width="42.140625" style="14" customWidth="1"/>
    <col min="4" max="4" width="10.85546875" style="14" customWidth="1"/>
    <col min="5" max="5" width="11.5703125" style="14" customWidth="1"/>
    <col min="6" max="6" width="9" style="14" customWidth="1"/>
    <col min="7" max="17" width="8" style="14" customWidth="1"/>
    <col min="18" max="18" width="9" style="14" bestFit="1" customWidth="1"/>
    <col min="19" max="19" width="11.140625" style="14" customWidth="1"/>
    <col min="20" max="16384" width="9.140625" style="14"/>
  </cols>
  <sheetData>
    <row r="1" spans="2:19" s="12" customFormat="1" ht="61.5" customHeight="1" x14ac:dyDescent="0.8">
      <c r="B1" s="11" t="s">
        <v>15</v>
      </c>
    </row>
    <row r="2" spans="2:19" ht="13.5" customHeight="1" x14ac:dyDescent="0.8">
      <c r="B2" s="13"/>
    </row>
    <row r="3" spans="2:19" ht="19.5" hidden="1" customHeight="1" thickBo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19" ht="15" customHeight="1" x14ac:dyDescent="0.2"/>
    <row r="5" spans="2:19" ht="19.5" customHeight="1" x14ac:dyDescent="0.3">
      <c r="B5" s="16" t="str">
        <f ca="1">chart_calcs!$D$6</f>
        <v>january income:</v>
      </c>
      <c r="H5" s="17" t="str">
        <f ca="1">chart_calcs!$D$7</f>
        <v>january expenses:</v>
      </c>
      <c r="P5" s="18" t="str">
        <f ca="1">chart_calcs!$D$8</f>
        <v>january cash flow:</v>
      </c>
    </row>
    <row r="6" spans="2:19" ht="38.25" customHeight="1" x14ac:dyDescent="0.6">
      <c r="B6" s="19" t="str">
        <f ca="1">" "&amp;chart_calcs!$F$6</f>
        <v xml:space="preserve"> </v>
      </c>
      <c r="H6" s="20" t="str">
        <f ca="1">" "&amp;chart_calcs!$F$7</f>
        <v xml:space="preserve"> </v>
      </c>
      <c r="P6" s="21" t="str">
        <f>" "&amp;chart_calcs!$F$8</f>
        <v xml:space="preserve"> </v>
      </c>
    </row>
    <row r="7" spans="2:19" ht="19.5" customHeight="1" x14ac:dyDescent="0.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2:19" ht="15" customHeight="1" x14ac:dyDescent="0.2"/>
    <row r="9" spans="2:19" ht="15" customHeight="1" x14ac:dyDescent="0.2"/>
    <row r="10" spans="2:19" ht="15" customHeight="1" x14ac:dyDescent="0.2"/>
    <row r="11" spans="2:19" ht="15" customHeight="1" x14ac:dyDescent="0.2"/>
    <row r="12" spans="2:19" ht="15" customHeight="1" x14ac:dyDescent="0.2"/>
    <row r="13" spans="2:19" ht="15" customHeight="1" x14ac:dyDescent="0.2"/>
    <row r="14" spans="2:19" ht="15" customHeight="1" x14ac:dyDescent="0.2"/>
    <row r="15" spans="2:19" ht="15" customHeight="1" x14ac:dyDescent="0.2"/>
    <row r="16" spans="2:19" ht="15" customHeight="1" x14ac:dyDescent="0.2"/>
    <row r="17" spans="2:19" ht="15" customHeight="1" x14ac:dyDescent="0.2"/>
    <row r="18" spans="2:19" ht="15" customHeight="1" x14ac:dyDescent="0.2"/>
    <row r="19" spans="2:19" ht="15" customHeight="1" x14ac:dyDescent="0.2"/>
    <row r="20" spans="2:19" ht="15" customHeight="1" x14ac:dyDescent="0.2"/>
    <row r="21" spans="2:19" ht="15" customHeight="1" x14ac:dyDescent="0.2"/>
    <row r="22" spans="2:19" ht="15" customHeight="1" x14ac:dyDescent="0.2"/>
    <row r="23" spans="2:19" ht="15" customHeight="1" x14ac:dyDescent="0.2"/>
    <row r="24" spans="2:19" ht="15" customHeight="1" thickBot="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5" customHeight="1" thickTop="1" x14ac:dyDescent="0.2"/>
    <row r="26" spans="2:19" ht="19.5" customHeight="1" x14ac:dyDescent="0.2">
      <c r="B26" s="117" t="s">
        <v>12</v>
      </c>
      <c r="C26" s="118" t="s">
        <v>13</v>
      </c>
      <c r="D26" s="23"/>
      <c r="E26" s="23"/>
    </row>
    <row r="27" spans="2:19" ht="19.5" customHeight="1" x14ac:dyDescent="0.2"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 t="str">
        <f ca="1">SelectedPeriod</f>
        <v xml:space="preserve">JAN </v>
      </c>
    </row>
    <row r="28" spans="2:19" ht="19.5" customHeight="1" x14ac:dyDescent="0.3">
      <c r="B28" s="49" t="s">
        <v>17</v>
      </c>
      <c r="C28" s="24"/>
      <c r="D28" s="24"/>
      <c r="E28" s="24"/>
      <c r="F28" s="52" t="str">
        <f ca="1">FirstMonth</f>
        <v xml:space="preserve">JAN </v>
      </c>
      <c r="G28" s="52" t="str">
        <f t="shared" ref="G28:Q28" ca="1" si="0">NextMonth</f>
        <v xml:space="preserve">FEB </v>
      </c>
      <c r="H28" s="52" t="str">
        <f t="shared" ca="1" si="0"/>
        <v xml:space="preserve">MAR </v>
      </c>
      <c r="I28" s="52" t="str">
        <f t="shared" ca="1" si="0"/>
        <v xml:space="preserve">APR </v>
      </c>
      <c r="J28" s="52" t="str">
        <f t="shared" ca="1" si="0"/>
        <v xml:space="preserve">MAY </v>
      </c>
      <c r="K28" s="52" t="str">
        <f t="shared" ca="1" si="0"/>
        <v xml:space="preserve">JUN </v>
      </c>
      <c r="L28" s="52" t="str">
        <f t="shared" ca="1" si="0"/>
        <v xml:space="preserve">JUL </v>
      </c>
      <c r="M28" s="52" t="str">
        <f t="shared" ca="1" si="0"/>
        <v xml:space="preserve">AUG </v>
      </c>
      <c r="N28" s="52" t="str">
        <f t="shared" ca="1" si="0"/>
        <v xml:space="preserve">SEP </v>
      </c>
      <c r="O28" s="52" t="str">
        <f t="shared" ca="1" si="0"/>
        <v xml:space="preserve">OCT </v>
      </c>
      <c r="P28" s="52" t="str">
        <f t="shared" ca="1" si="0"/>
        <v xml:space="preserve">NOV </v>
      </c>
      <c r="Q28" s="52" t="str">
        <f t="shared" ca="1" si="0"/>
        <v xml:space="preserve">DEC </v>
      </c>
      <c r="R28" s="53" t="s">
        <v>9</v>
      </c>
      <c r="S28" s="54" t="s">
        <v>10</v>
      </c>
    </row>
    <row r="29" spans="2:19" ht="19.5" customHeight="1" thickBot="1" x14ac:dyDescent="0.25">
      <c r="B29" s="25" t="s">
        <v>16</v>
      </c>
      <c r="C29" s="25"/>
      <c r="D29" s="25"/>
      <c r="E29" s="25"/>
      <c r="F29" s="26">
        <f t="shared" ref="F29:Q29" si="1">F38-F111</f>
        <v>0</v>
      </c>
      <c r="G29" s="26">
        <f t="shared" si="1"/>
        <v>0</v>
      </c>
      <c r="H29" s="26">
        <f t="shared" si="1"/>
        <v>0</v>
      </c>
      <c r="I29" s="26">
        <f t="shared" si="1"/>
        <v>0</v>
      </c>
      <c r="J29" s="26">
        <f t="shared" si="1"/>
        <v>0</v>
      </c>
      <c r="K29" s="26">
        <f t="shared" si="1"/>
        <v>0</v>
      </c>
      <c r="L29" s="26">
        <f t="shared" si="1"/>
        <v>0</v>
      </c>
      <c r="M29" s="26">
        <f t="shared" si="1"/>
        <v>0</v>
      </c>
      <c r="N29" s="26">
        <f t="shared" si="1"/>
        <v>0</v>
      </c>
      <c r="O29" s="26">
        <f t="shared" si="1"/>
        <v>0</v>
      </c>
      <c r="P29" s="26">
        <f t="shared" si="1"/>
        <v>0</v>
      </c>
      <c r="Q29" s="26">
        <f t="shared" si="1"/>
        <v>0</v>
      </c>
      <c r="R29" s="78">
        <f>SUM(F29:Q29)</f>
        <v>0</v>
      </c>
      <c r="S29" s="79">
        <f ca="1">IFERROR(INDEX($F29:$R29,,SelectedPeriodColumn)/INDEX($F$38:$R$38,,SelectedPeriodColumn),0)</f>
        <v>0</v>
      </c>
    </row>
    <row r="30" spans="2:19" ht="19.5" customHeight="1" x14ac:dyDescent="0.2">
      <c r="B30" s="28" t="s">
        <v>1</v>
      </c>
      <c r="C30" s="28"/>
      <c r="D30" s="28"/>
      <c r="E30" s="28"/>
      <c r="F30" s="29">
        <f>SUM($F$29:F$29)</f>
        <v>0</v>
      </c>
      <c r="G30" s="29">
        <f>SUM($F$29:G$29)</f>
        <v>0</v>
      </c>
      <c r="H30" s="29">
        <f>SUM($F$29:H$29)</f>
        <v>0</v>
      </c>
      <c r="I30" s="29">
        <f>SUM($F$29:I$29)</f>
        <v>0</v>
      </c>
      <c r="J30" s="29">
        <f>SUM($F$29:J$29)</f>
        <v>0</v>
      </c>
      <c r="K30" s="29">
        <f>SUM($F$29:K$29)</f>
        <v>0</v>
      </c>
      <c r="L30" s="29">
        <f>SUM($F$29:L$29)</f>
        <v>0</v>
      </c>
      <c r="M30" s="29">
        <f>SUM($F$29:M$29)</f>
        <v>0</v>
      </c>
      <c r="N30" s="29">
        <f>SUM($F$29:N$29)</f>
        <v>0</v>
      </c>
      <c r="O30" s="29">
        <f>SUM($F$29:O$29)</f>
        <v>0</v>
      </c>
      <c r="P30" s="29">
        <f>SUM($F$29:P$29)</f>
        <v>0</v>
      </c>
      <c r="Q30" s="29">
        <f>SUM($F$29:Q$29)</f>
        <v>0</v>
      </c>
      <c r="R30" s="26"/>
      <c r="S30" s="27"/>
    </row>
    <row r="31" spans="2:19" ht="19.5" customHeight="1" thickBot="1" x14ac:dyDescent="0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2:19" ht="19.5" customHeight="1" thickTop="1" thickBot="1" x14ac:dyDescent="0.25">
      <c r="B32" s="55" t="s">
        <v>7</v>
      </c>
      <c r="C32" s="96"/>
      <c r="D32" s="124" t="s">
        <v>74</v>
      </c>
      <c r="E32" s="124"/>
      <c r="F32" s="56" t="str">
        <f ca="1">FirstMonth</f>
        <v xml:space="preserve">JAN </v>
      </c>
      <c r="G32" s="56" t="str">
        <f t="shared" ref="G32:Q32" ca="1" si="2">NextMonth</f>
        <v xml:space="preserve">FEB </v>
      </c>
      <c r="H32" s="56" t="str">
        <f t="shared" ca="1" si="2"/>
        <v xml:space="preserve">MAR </v>
      </c>
      <c r="I32" s="56" t="str">
        <f t="shared" ca="1" si="2"/>
        <v xml:space="preserve">APR </v>
      </c>
      <c r="J32" s="56" t="str">
        <f t="shared" ca="1" si="2"/>
        <v xml:space="preserve">MAY </v>
      </c>
      <c r="K32" s="56" t="str">
        <f t="shared" ca="1" si="2"/>
        <v xml:space="preserve">JUN </v>
      </c>
      <c r="L32" s="56" t="str">
        <f t="shared" ca="1" si="2"/>
        <v xml:space="preserve">JUL </v>
      </c>
      <c r="M32" s="56" t="str">
        <f t="shared" ca="1" si="2"/>
        <v xml:space="preserve">AUG </v>
      </c>
      <c r="N32" s="56" t="str">
        <f t="shared" ca="1" si="2"/>
        <v xml:space="preserve">SEP </v>
      </c>
      <c r="O32" s="56" t="str">
        <f t="shared" ca="1" si="2"/>
        <v xml:space="preserve">OCT </v>
      </c>
      <c r="P32" s="56" t="str">
        <f t="shared" ca="1" si="2"/>
        <v xml:space="preserve">NOV </v>
      </c>
      <c r="Q32" s="56" t="str">
        <f t="shared" ca="1" si="2"/>
        <v xml:space="preserve">DEC </v>
      </c>
      <c r="R32" s="57" t="s">
        <v>9</v>
      </c>
      <c r="S32" s="58" t="s">
        <v>10</v>
      </c>
    </row>
    <row r="33" spans="2:19" ht="19.5" customHeight="1" thickTop="1" x14ac:dyDescent="0.2">
      <c r="C33" s="31" t="s">
        <v>61</v>
      </c>
      <c r="D33" s="32" t="s">
        <v>73</v>
      </c>
      <c r="E33" s="33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70">
        <f t="shared" ref="R33:R38" si="3">SUM(F33:Q33)</f>
        <v>0</v>
      </c>
      <c r="S33" s="71">
        <f ca="1">IFERROR(INDEX($F33:$R33,,SelectedPeriodColumn)/INDEX($F$38:$R$38,,SelectedPeriodColumn),0)</f>
        <v>0</v>
      </c>
    </row>
    <row r="34" spans="2:19" ht="19.5" customHeight="1" x14ac:dyDescent="0.2">
      <c r="C34" s="35" t="s">
        <v>19</v>
      </c>
      <c r="D34" s="32" t="s">
        <v>73</v>
      </c>
      <c r="E34" s="33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72">
        <f t="shared" si="3"/>
        <v>0</v>
      </c>
      <c r="S34" s="69">
        <f ca="1">IFERROR(INDEX($F34:$R34,,SelectedPeriodColumn)/INDEX($F$38:$R$38,,SelectedPeriodColumn),0)</f>
        <v>0</v>
      </c>
    </row>
    <row r="35" spans="2:19" ht="19.5" customHeight="1" x14ac:dyDescent="0.2">
      <c r="C35" s="35" t="s">
        <v>20</v>
      </c>
      <c r="D35" s="32" t="s">
        <v>73</v>
      </c>
      <c r="E35" s="33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72">
        <f t="shared" si="3"/>
        <v>0</v>
      </c>
      <c r="S35" s="73">
        <f ca="1">IFERROR(INDEX($F35:$R35,,SelectedPeriodColumn)/INDEX($F$38:$R$38,,SelectedPeriodColumn),0)</f>
        <v>0</v>
      </c>
    </row>
    <row r="36" spans="2:19" ht="19.5" customHeight="1" x14ac:dyDescent="0.2">
      <c r="C36" s="35" t="s">
        <v>21</v>
      </c>
      <c r="D36" s="32" t="s">
        <v>73</v>
      </c>
      <c r="E36" s="33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72">
        <f t="shared" si="3"/>
        <v>0</v>
      </c>
      <c r="S36" s="74">
        <f ca="1">IFERROR(INDEX($F36:$R36,,SelectedPeriodColumn)/INDEX($F$38:$R$38,,SelectedPeriodColumn),0)</f>
        <v>0</v>
      </c>
    </row>
    <row r="37" spans="2:19" ht="19.5" customHeight="1" x14ac:dyDescent="0.2">
      <c r="C37" s="37" t="s">
        <v>18</v>
      </c>
      <c r="D37" s="32" t="s">
        <v>73</v>
      </c>
      <c r="E37" s="33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112">
        <f t="shared" si="3"/>
        <v>0</v>
      </c>
      <c r="S37" s="113">
        <f ca="1">IFERROR(INDEX($F37:$R37,,SelectedPeriodColumn)/INDEX($F$38:$R$38,,SelectedPeriodColumn),0)</f>
        <v>0</v>
      </c>
    </row>
    <row r="38" spans="2:19" ht="19.5" customHeight="1" x14ac:dyDescent="0.2">
      <c r="C38" s="59" t="s">
        <v>8</v>
      </c>
      <c r="D38" s="60"/>
      <c r="E38" s="61"/>
      <c r="F38" s="62">
        <f>SUM(F33:F37)</f>
        <v>0</v>
      </c>
      <c r="G38" s="62">
        <f>SUM(G33:G37)</f>
        <v>0</v>
      </c>
      <c r="H38" s="62">
        <f t="shared" ref="H38:Q38" si="4">SUM(H33:H37)</f>
        <v>0</v>
      </c>
      <c r="I38" s="62">
        <f t="shared" si="4"/>
        <v>0</v>
      </c>
      <c r="J38" s="62">
        <f t="shared" si="4"/>
        <v>0</v>
      </c>
      <c r="K38" s="62">
        <f t="shared" si="4"/>
        <v>0</v>
      </c>
      <c r="L38" s="62">
        <f t="shared" si="4"/>
        <v>0</v>
      </c>
      <c r="M38" s="62">
        <f t="shared" si="4"/>
        <v>0</v>
      </c>
      <c r="N38" s="62">
        <f t="shared" si="4"/>
        <v>0</v>
      </c>
      <c r="O38" s="62">
        <f t="shared" si="4"/>
        <v>0</v>
      </c>
      <c r="P38" s="62">
        <f t="shared" si="4"/>
        <v>0</v>
      </c>
      <c r="Q38" s="62">
        <f t="shared" si="4"/>
        <v>0</v>
      </c>
      <c r="R38" s="63">
        <f t="shared" si="3"/>
        <v>0</v>
      </c>
      <c r="S38" s="64">
        <f ca="1">IFERROR(INDEX($F38:$R38,,SelectedPeriodColumn)/INDEX($F$38:$R$38,,SelectedPeriodColumn),0)</f>
        <v>0</v>
      </c>
    </row>
    <row r="39" spans="2:19" ht="19.5" customHeight="1" thickBot="1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2:19" ht="19.5" customHeight="1" thickTop="1" thickBot="1" x14ac:dyDescent="0.25">
      <c r="B40" s="97" t="s">
        <v>25</v>
      </c>
      <c r="C40" s="97"/>
      <c r="D40" s="124"/>
      <c r="E40" s="124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100"/>
    </row>
    <row r="41" spans="2:19" ht="19.5" customHeight="1" thickTop="1" x14ac:dyDescent="0.2">
      <c r="B41" s="80" t="s">
        <v>29</v>
      </c>
      <c r="C41" s="48"/>
      <c r="D41" s="123" t="s">
        <v>84</v>
      </c>
      <c r="E41" s="123"/>
      <c r="F41" s="114" t="s">
        <v>99</v>
      </c>
      <c r="G41" s="114" t="s">
        <v>100</v>
      </c>
      <c r="H41" s="114" t="s">
        <v>101</v>
      </c>
      <c r="I41" s="114" t="s">
        <v>102</v>
      </c>
      <c r="J41" s="114" t="s">
        <v>103</v>
      </c>
      <c r="K41" s="114" t="s">
        <v>104</v>
      </c>
      <c r="L41" s="114" t="s">
        <v>105</v>
      </c>
      <c r="M41" s="114" t="s">
        <v>106</v>
      </c>
      <c r="N41" s="114" t="s">
        <v>107</v>
      </c>
      <c r="O41" s="114" t="s">
        <v>94</v>
      </c>
      <c r="P41" s="114" t="s">
        <v>108</v>
      </c>
      <c r="Q41" s="114" t="s">
        <v>109</v>
      </c>
      <c r="R41" s="115" t="s">
        <v>110</v>
      </c>
      <c r="S41" s="116" t="s">
        <v>111</v>
      </c>
    </row>
    <row r="42" spans="2:19" ht="19.5" customHeight="1" x14ac:dyDescent="0.2">
      <c r="B42" s="39"/>
      <c r="C42" s="40" t="s">
        <v>26</v>
      </c>
      <c r="D42" s="32" t="s">
        <v>73</v>
      </c>
      <c r="E42" s="41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77">
        <f>SUM(F42:Q42)</f>
        <v>0</v>
      </c>
      <c r="S42" s="73">
        <f ca="1">IFERROR(INDEX($F42:$R42,,SelectedPeriodColumn)/INDEX($F$111:$R$111,,SelectedPeriodColumn),0)</f>
        <v>0</v>
      </c>
    </row>
    <row r="43" spans="2:19" ht="19.5" customHeight="1" x14ac:dyDescent="0.2">
      <c r="B43" s="39"/>
      <c r="C43" s="35" t="s">
        <v>22</v>
      </c>
      <c r="D43" s="32" t="s">
        <v>73</v>
      </c>
      <c r="E43" s="41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68">
        <f>SUM(F43:Q43)</f>
        <v>0</v>
      </c>
      <c r="S43" s="69">
        <f ca="1">IFERROR(INDEX($F43:$R43,,SelectedPeriodColumn)/INDEX($F$111:$R$111,,SelectedPeriodColumn),0)</f>
        <v>0</v>
      </c>
    </row>
    <row r="44" spans="2:19" ht="19.5" customHeight="1" x14ac:dyDescent="0.2">
      <c r="B44" s="39"/>
      <c r="C44" s="35" t="s">
        <v>23</v>
      </c>
      <c r="D44" s="32" t="s">
        <v>73</v>
      </c>
      <c r="E44" s="41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67">
        <f>SUM(F44:Q44)</f>
        <v>0</v>
      </c>
      <c r="S44" s="69">
        <f ca="1">IFERROR(INDEX($F44:$R44,,SelectedPeriodColumn)/INDEX($F$111:$R$111,,SelectedPeriodColumn),0)</f>
        <v>0</v>
      </c>
    </row>
    <row r="45" spans="2:19" ht="19.5" customHeight="1" x14ac:dyDescent="0.2">
      <c r="B45" s="39"/>
      <c r="C45" s="45" t="s">
        <v>24</v>
      </c>
      <c r="D45" s="32" t="s">
        <v>73</v>
      </c>
      <c r="E45" s="41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67">
        <f t="shared" ref="R45:R48" si="5">SUM(F45:Q45)</f>
        <v>0</v>
      </c>
      <c r="S45" s="69">
        <f ca="1">IFERROR(INDEX($F45:$R45,,SelectedPeriodColumn)/INDEX($F$111:$R$111,,SelectedPeriodColumn),0)</f>
        <v>0</v>
      </c>
    </row>
    <row r="46" spans="2:19" ht="19.5" customHeight="1" x14ac:dyDescent="0.2">
      <c r="B46" s="39"/>
      <c r="C46" s="45" t="s">
        <v>27</v>
      </c>
      <c r="D46" s="32" t="s">
        <v>73</v>
      </c>
      <c r="E46" s="41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67">
        <f t="shared" si="5"/>
        <v>0</v>
      </c>
      <c r="S46" s="69">
        <f ca="1">IFERROR(INDEX($F46:$R46,,SelectedPeriodColumn)/INDEX($F$111:$R$111,,SelectedPeriodColumn),0)</f>
        <v>0</v>
      </c>
    </row>
    <row r="47" spans="2:19" ht="19.5" customHeight="1" x14ac:dyDescent="0.2">
      <c r="B47" s="39"/>
      <c r="C47" s="45" t="s">
        <v>30</v>
      </c>
      <c r="D47" s="32" t="s">
        <v>73</v>
      </c>
      <c r="E47" s="41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67">
        <f t="shared" si="5"/>
        <v>0</v>
      </c>
      <c r="S47" s="69">
        <f ca="1">IFERROR(INDEX($F47:$R47,,SelectedPeriodColumn)/INDEX($F$111:$R$111,,SelectedPeriodColumn),0)</f>
        <v>0</v>
      </c>
    </row>
    <row r="48" spans="2:19" ht="19.5" customHeight="1" x14ac:dyDescent="0.2">
      <c r="B48" s="39"/>
      <c r="C48" s="82" t="s">
        <v>0</v>
      </c>
      <c r="D48" s="121" t="s">
        <v>73</v>
      </c>
      <c r="E48" s="94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67">
        <f t="shared" si="5"/>
        <v>0</v>
      </c>
      <c r="S48" s="108">
        <f ca="1">IFERROR(INDEX($F48:$R48,,SelectedPeriodColumn)/INDEX($F$111:$R$111,,SelectedPeriodColumn),0)</f>
        <v>0</v>
      </c>
    </row>
    <row r="49" spans="2:19" ht="19.5" customHeight="1" x14ac:dyDescent="0.2">
      <c r="B49" s="39"/>
      <c r="C49" s="80" t="s">
        <v>31</v>
      </c>
      <c r="D49" s="48"/>
      <c r="E49" s="48"/>
      <c r="F49" s="107">
        <f>SUM(F42:F48)</f>
        <v>0</v>
      </c>
      <c r="G49" s="107">
        <f>SUM(G42:G48)</f>
        <v>0</v>
      </c>
      <c r="H49" s="107">
        <f t="shared" ref="H49:Q49" si="6">SUM(H41:H48)</f>
        <v>0</v>
      </c>
      <c r="I49" s="107">
        <f t="shared" si="6"/>
        <v>0</v>
      </c>
      <c r="J49" s="107">
        <f t="shared" si="6"/>
        <v>0</v>
      </c>
      <c r="K49" s="107">
        <f t="shared" si="6"/>
        <v>0</v>
      </c>
      <c r="L49" s="107">
        <f t="shared" si="6"/>
        <v>0</v>
      </c>
      <c r="M49" s="107">
        <f t="shared" si="6"/>
        <v>0</v>
      </c>
      <c r="N49" s="107">
        <f t="shared" si="6"/>
        <v>0</v>
      </c>
      <c r="O49" s="107">
        <f t="shared" si="6"/>
        <v>0</v>
      </c>
      <c r="P49" s="107">
        <f t="shared" si="6"/>
        <v>0</v>
      </c>
      <c r="Q49" s="107">
        <f t="shared" si="6"/>
        <v>0</v>
      </c>
      <c r="R49" s="109">
        <f>SUM(F49:Q49)</f>
        <v>0</v>
      </c>
      <c r="S49" s="111">
        <f ca="1">IFERROR(INDEX($F49:$R49,,SelectedPeriodColumn)/INDEX($F$111:$R$111,,SelectedPeriodColumn),0)</f>
        <v>0</v>
      </c>
    </row>
    <row r="50" spans="2:19" ht="19.5" customHeight="1" x14ac:dyDescent="0.2">
      <c r="B50" s="84"/>
      <c r="C50" s="84"/>
      <c r="D50" s="84"/>
      <c r="E50" s="84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spans="2:19" ht="19.5" customHeight="1" x14ac:dyDescent="0.2">
      <c r="B51" s="80" t="s">
        <v>32</v>
      </c>
      <c r="C51" s="48"/>
      <c r="D51" s="122" t="s">
        <v>84</v>
      </c>
      <c r="E51" s="122"/>
      <c r="F51" s="104" t="s">
        <v>85</v>
      </c>
      <c r="G51" s="104" t="s">
        <v>86</v>
      </c>
      <c r="H51" s="104" t="s">
        <v>87</v>
      </c>
      <c r="I51" s="104" t="s">
        <v>88</v>
      </c>
      <c r="J51" s="104" t="s">
        <v>89</v>
      </c>
      <c r="K51" s="104" t="s">
        <v>90</v>
      </c>
      <c r="L51" s="104" t="s">
        <v>91</v>
      </c>
      <c r="M51" s="104" t="s">
        <v>92</v>
      </c>
      <c r="N51" s="104" t="s">
        <v>93</v>
      </c>
      <c r="O51" s="104" t="s">
        <v>94</v>
      </c>
      <c r="P51" s="104" t="s">
        <v>95</v>
      </c>
      <c r="Q51" s="104" t="s">
        <v>96</v>
      </c>
      <c r="R51" s="105" t="s">
        <v>97</v>
      </c>
      <c r="S51" s="106" t="s">
        <v>98</v>
      </c>
    </row>
    <row r="52" spans="2:19" ht="19.5" customHeight="1" x14ac:dyDescent="0.2">
      <c r="B52" s="39"/>
      <c r="C52" s="47" t="s">
        <v>33</v>
      </c>
      <c r="D52" s="32" t="s">
        <v>73</v>
      </c>
      <c r="E52" s="33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68">
        <f>SUM(F52:Q52)</f>
        <v>0</v>
      </c>
      <c r="S52" s="69">
        <f ca="1">IFERROR(INDEX($F52:$R52,,SelectedPeriodColumn)/INDEX($F$111:$R$111,,SelectedPeriodColumn),0)</f>
        <v>0</v>
      </c>
    </row>
    <row r="53" spans="2:19" ht="19.5" customHeight="1" x14ac:dyDescent="0.2">
      <c r="B53" s="39"/>
      <c r="C53" s="47" t="s">
        <v>34</v>
      </c>
      <c r="D53" s="32" t="s">
        <v>73</v>
      </c>
      <c r="E53" s="33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68">
        <f t="shared" ref="R53:R57" si="7">SUM(F53:Q53)</f>
        <v>0</v>
      </c>
      <c r="S53" s="69">
        <f ca="1">IFERROR(INDEX($F53:$R53,,SelectedPeriodColumn)/INDEX($F$111:$R$111,,SelectedPeriodColumn),0)</f>
        <v>0</v>
      </c>
    </row>
    <row r="54" spans="2:19" ht="19.5" customHeight="1" x14ac:dyDescent="0.2">
      <c r="B54" s="39"/>
      <c r="C54" s="47" t="s">
        <v>35</v>
      </c>
      <c r="D54" s="32" t="s">
        <v>73</v>
      </c>
      <c r="E54" s="33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68">
        <f t="shared" si="7"/>
        <v>0</v>
      </c>
      <c r="S54" s="69">
        <f ca="1">IFERROR(INDEX($F54:$R54,,SelectedPeriodColumn)/INDEX($F$111:$R$111,,SelectedPeriodColumn),0)</f>
        <v>0</v>
      </c>
    </row>
    <row r="55" spans="2:19" ht="19.5" customHeight="1" x14ac:dyDescent="0.2">
      <c r="B55" s="39"/>
      <c r="C55" s="47" t="s">
        <v>36</v>
      </c>
      <c r="D55" s="32" t="s">
        <v>73</v>
      </c>
      <c r="E55" s="33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68">
        <f t="shared" si="7"/>
        <v>0</v>
      </c>
      <c r="S55" s="69">
        <f ca="1">IFERROR(INDEX($F55:$R55,,SelectedPeriodColumn)/INDEX($F$111:$R$111,,SelectedPeriodColumn),0)</f>
        <v>0</v>
      </c>
    </row>
    <row r="56" spans="2:19" ht="19.5" customHeight="1" x14ac:dyDescent="0.2">
      <c r="B56" s="39"/>
      <c r="C56" s="47" t="s">
        <v>37</v>
      </c>
      <c r="D56" s="32" t="s">
        <v>73</v>
      </c>
      <c r="E56" s="33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68">
        <f t="shared" si="7"/>
        <v>0</v>
      </c>
      <c r="S56" s="69">
        <f ca="1">IFERROR(INDEX($F56:$R56,,SelectedPeriodColumn)/INDEX($F$111:$R$111,,SelectedPeriodColumn),0)</f>
        <v>0</v>
      </c>
    </row>
    <row r="57" spans="2:19" ht="19.5" customHeight="1" x14ac:dyDescent="0.2">
      <c r="B57" s="39"/>
      <c r="C57" s="87" t="s">
        <v>0</v>
      </c>
      <c r="D57" s="121" t="s">
        <v>73</v>
      </c>
      <c r="E57" s="95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67">
        <f t="shared" si="7"/>
        <v>0</v>
      </c>
      <c r="S57" s="108">
        <f ca="1">IFERROR(INDEX($F57:$R57,,SelectedPeriodColumn)/INDEX($F$111:$R$111,,SelectedPeriodColumn),0)</f>
        <v>0</v>
      </c>
    </row>
    <row r="58" spans="2:19" ht="19.5" customHeight="1" x14ac:dyDescent="0.2">
      <c r="B58" s="39"/>
      <c r="C58" s="80" t="s">
        <v>38</v>
      </c>
      <c r="D58" s="48"/>
      <c r="E58" s="48"/>
      <c r="F58" s="107">
        <f>SUM(F51:F57)</f>
        <v>0</v>
      </c>
      <c r="G58" s="107">
        <f t="shared" ref="G58:Q58" si="8">SUM(G51:G57)</f>
        <v>0</v>
      </c>
      <c r="H58" s="107">
        <f t="shared" si="8"/>
        <v>0</v>
      </c>
      <c r="I58" s="107">
        <f t="shared" si="8"/>
        <v>0</v>
      </c>
      <c r="J58" s="107">
        <f t="shared" si="8"/>
        <v>0</v>
      </c>
      <c r="K58" s="107">
        <f t="shared" si="8"/>
        <v>0</v>
      </c>
      <c r="L58" s="107">
        <f t="shared" si="8"/>
        <v>0</v>
      </c>
      <c r="M58" s="107">
        <f t="shared" si="8"/>
        <v>0</v>
      </c>
      <c r="N58" s="107">
        <f t="shared" si="8"/>
        <v>0</v>
      </c>
      <c r="O58" s="107">
        <f t="shared" si="8"/>
        <v>0</v>
      </c>
      <c r="P58" s="107">
        <f t="shared" si="8"/>
        <v>0</v>
      </c>
      <c r="Q58" s="107">
        <f t="shared" si="8"/>
        <v>0</v>
      </c>
      <c r="R58" s="109">
        <f t="shared" ref="R58" si="9">SUM(F58:Q58)</f>
        <v>0</v>
      </c>
      <c r="S58" s="111">
        <f ca="1">IFERROR(INDEX($F58:$R58,,SelectedPeriodColumn)/INDEX($F$111:$R$111,,SelectedPeriodColumn),0)</f>
        <v>0</v>
      </c>
    </row>
    <row r="59" spans="2:19" ht="19.5" customHeight="1" x14ac:dyDescent="0.2">
      <c r="B59" s="84"/>
      <c r="C59" s="84"/>
      <c r="D59" s="101"/>
      <c r="E59" s="10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31"/>
    </row>
    <row r="60" spans="2:19" ht="19.5" customHeight="1" x14ac:dyDescent="0.2">
      <c r="B60" s="80" t="s">
        <v>64</v>
      </c>
      <c r="C60" s="48"/>
      <c r="D60" s="122" t="s">
        <v>84</v>
      </c>
      <c r="E60" s="122"/>
      <c r="F60" s="104" t="s">
        <v>85</v>
      </c>
      <c r="G60" s="104" t="s">
        <v>86</v>
      </c>
      <c r="H60" s="104" t="s">
        <v>87</v>
      </c>
      <c r="I60" s="104" t="s">
        <v>88</v>
      </c>
      <c r="J60" s="104" t="s">
        <v>89</v>
      </c>
      <c r="K60" s="104" t="s">
        <v>90</v>
      </c>
      <c r="L60" s="104" t="s">
        <v>91</v>
      </c>
      <c r="M60" s="104" t="s">
        <v>92</v>
      </c>
      <c r="N60" s="104" t="s">
        <v>93</v>
      </c>
      <c r="O60" s="104" t="s">
        <v>94</v>
      </c>
      <c r="P60" s="104" t="s">
        <v>95</v>
      </c>
      <c r="Q60" s="104" t="s">
        <v>96</v>
      </c>
      <c r="R60" s="105" t="s">
        <v>97</v>
      </c>
      <c r="S60" s="106" t="s">
        <v>98</v>
      </c>
    </row>
    <row r="61" spans="2:19" ht="19.5" customHeight="1" x14ac:dyDescent="0.2">
      <c r="B61" s="46"/>
      <c r="C61" s="47" t="s">
        <v>70</v>
      </c>
      <c r="D61" s="32" t="s">
        <v>73</v>
      </c>
      <c r="E61" s="102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77">
        <f>SUM(F61:Q61)</f>
        <v>0</v>
      </c>
      <c r="S61" s="73">
        <f ca="1">IFERROR(INDEX($F61:$R61,,SelectedPeriodColumn)/INDEX($F$111:$R$111,,SelectedPeriodColumn),0)</f>
        <v>0</v>
      </c>
    </row>
    <row r="62" spans="2:19" ht="19.5" customHeight="1" x14ac:dyDescent="0.2">
      <c r="B62" s="46"/>
      <c r="C62" s="47" t="s">
        <v>39</v>
      </c>
      <c r="D62" s="32" t="s">
        <v>73</v>
      </c>
      <c r="E62" s="33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67">
        <f>SUM(F62:Q62)</f>
        <v>0</v>
      </c>
      <c r="S62" s="69">
        <f ca="1">IFERROR(INDEX($F62:$R62,,SelectedPeriodColumn)/INDEX($F$111:$R$111,,SelectedPeriodColumn),0)</f>
        <v>0</v>
      </c>
    </row>
    <row r="63" spans="2:19" ht="19.5" customHeight="1" x14ac:dyDescent="0.2">
      <c r="B63" s="46"/>
      <c r="C63" s="47" t="s">
        <v>40</v>
      </c>
      <c r="D63" s="32" t="s">
        <v>73</v>
      </c>
      <c r="E63" s="33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67">
        <f t="shared" ref="R63:R67" si="10">SUM(F63:Q63)</f>
        <v>0</v>
      </c>
      <c r="S63" s="69">
        <f ca="1">IFERROR(INDEX($F63:$R63,,SelectedPeriodColumn)/INDEX($F$111:$R$111,,SelectedPeriodColumn),0)</f>
        <v>0</v>
      </c>
    </row>
    <row r="64" spans="2:19" ht="19.5" customHeight="1" x14ac:dyDescent="0.2">
      <c r="B64" s="46"/>
      <c r="C64" s="47" t="s">
        <v>41</v>
      </c>
      <c r="D64" s="32" t="s">
        <v>73</v>
      </c>
      <c r="E64" s="33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67">
        <f t="shared" si="10"/>
        <v>0</v>
      </c>
      <c r="S64" s="69">
        <f ca="1">IFERROR(INDEX($F64:$R64,,SelectedPeriodColumn)/INDEX($F$111:$R$111,,SelectedPeriodColumn),0)</f>
        <v>0</v>
      </c>
    </row>
    <row r="65" spans="2:19" ht="19.5" customHeight="1" x14ac:dyDescent="0.2">
      <c r="B65" s="46"/>
      <c r="C65" s="47" t="s">
        <v>42</v>
      </c>
      <c r="D65" s="32" t="s">
        <v>73</v>
      </c>
      <c r="E65" s="33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67">
        <f t="shared" si="10"/>
        <v>0</v>
      </c>
      <c r="S65" s="69">
        <f ca="1">IFERROR(INDEX($F65:$R65,,SelectedPeriodColumn)/INDEX($F$111:$R$111,,SelectedPeriodColumn),0)</f>
        <v>0</v>
      </c>
    </row>
    <row r="66" spans="2:19" ht="19.5" customHeight="1" x14ac:dyDescent="0.2">
      <c r="B66" s="46"/>
      <c r="C66" s="87" t="s">
        <v>0</v>
      </c>
      <c r="D66" s="121" t="s">
        <v>73</v>
      </c>
      <c r="E66" s="95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67">
        <f t="shared" si="10"/>
        <v>0</v>
      </c>
      <c r="S66" s="108">
        <f ca="1">IFERROR(INDEX($F66:$R66,,SelectedPeriodColumn)/INDEX($F$111:$R$111,,SelectedPeriodColumn),0)</f>
        <v>0</v>
      </c>
    </row>
    <row r="67" spans="2:19" ht="19.5" customHeight="1" x14ac:dyDescent="0.2">
      <c r="B67" s="46"/>
      <c r="C67" s="80" t="s">
        <v>43</v>
      </c>
      <c r="D67" s="48"/>
      <c r="E67" s="48"/>
      <c r="F67" s="107">
        <f>SUM(F61:F66)</f>
        <v>0</v>
      </c>
      <c r="G67" s="107">
        <f t="shared" ref="G67:Q67" si="11">SUM(G61:G66)</f>
        <v>0</v>
      </c>
      <c r="H67" s="107">
        <f t="shared" si="11"/>
        <v>0</v>
      </c>
      <c r="I67" s="107">
        <f t="shared" si="11"/>
        <v>0</v>
      </c>
      <c r="J67" s="107">
        <f t="shared" si="11"/>
        <v>0</v>
      </c>
      <c r="K67" s="107">
        <f t="shared" si="11"/>
        <v>0</v>
      </c>
      <c r="L67" s="107">
        <f t="shared" si="11"/>
        <v>0</v>
      </c>
      <c r="M67" s="107">
        <f t="shared" si="11"/>
        <v>0</v>
      </c>
      <c r="N67" s="107">
        <f t="shared" si="11"/>
        <v>0</v>
      </c>
      <c r="O67" s="107">
        <f t="shared" si="11"/>
        <v>0</v>
      </c>
      <c r="P67" s="107">
        <f t="shared" si="11"/>
        <v>0</v>
      </c>
      <c r="Q67" s="107">
        <f t="shared" si="11"/>
        <v>0</v>
      </c>
      <c r="R67" s="109">
        <f t="shared" si="10"/>
        <v>0</v>
      </c>
      <c r="S67" s="111">
        <f ca="1">IFERROR(INDEX($F67:$R67,,SelectedPeriodColumn)/INDEX($F$111:$R$111,,SelectedPeriodColumn),0)</f>
        <v>0</v>
      </c>
    </row>
    <row r="68" spans="2:19" ht="19.5" customHeight="1" x14ac:dyDescent="0.2">
      <c r="B68" s="84"/>
      <c r="C68" s="84"/>
      <c r="D68" s="84"/>
      <c r="E68" s="84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6"/>
    </row>
    <row r="69" spans="2:19" ht="19.5" customHeight="1" x14ac:dyDescent="0.2">
      <c r="B69" s="80" t="s">
        <v>44</v>
      </c>
      <c r="C69" s="48"/>
      <c r="D69" s="122" t="s">
        <v>84</v>
      </c>
      <c r="E69" s="122"/>
      <c r="F69" s="104" t="s">
        <v>85</v>
      </c>
      <c r="G69" s="104" t="s">
        <v>86</v>
      </c>
      <c r="H69" s="104" t="s">
        <v>87</v>
      </c>
      <c r="I69" s="104" t="s">
        <v>88</v>
      </c>
      <c r="J69" s="104" t="s">
        <v>89</v>
      </c>
      <c r="K69" s="104" t="s">
        <v>90</v>
      </c>
      <c r="L69" s="104" t="s">
        <v>91</v>
      </c>
      <c r="M69" s="104" t="s">
        <v>92</v>
      </c>
      <c r="N69" s="104" t="s">
        <v>93</v>
      </c>
      <c r="O69" s="104" t="s">
        <v>94</v>
      </c>
      <c r="P69" s="104" t="s">
        <v>95</v>
      </c>
      <c r="Q69" s="104" t="s">
        <v>96</v>
      </c>
      <c r="R69" s="105" t="s">
        <v>97</v>
      </c>
      <c r="S69" s="106" t="s">
        <v>98</v>
      </c>
    </row>
    <row r="70" spans="2:19" ht="19.5" customHeight="1" x14ac:dyDescent="0.2">
      <c r="B70" s="39"/>
      <c r="C70" s="47" t="s">
        <v>28</v>
      </c>
      <c r="D70" s="32" t="s">
        <v>73</v>
      </c>
      <c r="E70" s="33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68">
        <f>SUM(F70:Q70)</f>
        <v>0</v>
      </c>
      <c r="S70" s="69">
        <f ca="1">IFERROR(INDEX($F70:$R70,,SelectedPeriodColumn)/INDEX($F$111:$R$111,,SelectedPeriodColumn),0)</f>
        <v>0</v>
      </c>
    </row>
    <row r="71" spans="2:19" ht="19.5" customHeight="1" x14ac:dyDescent="0.2">
      <c r="B71" s="39"/>
      <c r="C71" s="47" t="s">
        <v>45</v>
      </c>
      <c r="D71" s="32" t="s">
        <v>73</v>
      </c>
      <c r="E71" s="33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68">
        <f>SUM(F71:Q71)</f>
        <v>0</v>
      </c>
      <c r="S71" s="69">
        <f ca="1">IFERROR(INDEX($F71:$R71,,SelectedPeriodColumn)/INDEX($F$111:$R$111,,SelectedPeriodColumn),0)</f>
        <v>0</v>
      </c>
    </row>
    <row r="72" spans="2:19" ht="19.5" customHeight="1" x14ac:dyDescent="0.2">
      <c r="B72" s="39"/>
      <c r="C72" s="47" t="s">
        <v>46</v>
      </c>
      <c r="D72" s="32" t="s">
        <v>73</v>
      </c>
      <c r="E72" s="33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68">
        <f>SUM(F72:Q72)</f>
        <v>0</v>
      </c>
      <c r="S72" s="69">
        <f ca="1">IFERROR(INDEX($F72:$R72,,SelectedPeriodColumn)/INDEX($F$111:$R$111,,SelectedPeriodColumn),0)</f>
        <v>0</v>
      </c>
    </row>
    <row r="73" spans="2:19" ht="19.5" customHeight="1" x14ac:dyDescent="0.2">
      <c r="B73" s="39"/>
      <c r="C73" s="87" t="s">
        <v>0</v>
      </c>
      <c r="D73" s="121" t="s">
        <v>73</v>
      </c>
      <c r="E73" s="95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67">
        <f>SUM(F73:Q73)</f>
        <v>0</v>
      </c>
      <c r="S73" s="108">
        <f ca="1">IFERROR(INDEX($F73:$R73,,SelectedPeriodColumn)/INDEX($F$111:$R$111,,SelectedPeriodColumn),0)</f>
        <v>0</v>
      </c>
    </row>
    <row r="74" spans="2:19" ht="19.5" customHeight="1" x14ac:dyDescent="0.2">
      <c r="B74" s="39"/>
      <c r="C74" s="80" t="s">
        <v>47</v>
      </c>
      <c r="D74" s="48"/>
      <c r="E74" s="48"/>
      <c r="F74" s="107">
        <f>SUM(F70:F73)</f>
        <v>0</v>
      </c>
      <c r="G74" s="107">
        <f t="shared" ref="G74:Q74" si="12">SUM(G70:G73)</f>
        <v>0</v>
      </c>
      <c r="H74" s="107">
        <f t="shared" si="12"/>
        <v>0</v>
      </c>
      <c r="I74" s="107">
        <f t="shared" si="12"/>
        <v>0</v>
      </c>
      <c r="J74" s="107">
        <f t="shared" si="12"/>
        <v>0</v>
      </c>
      <c r="K74" s="107">
        <f t="shared" si="12"/>
        <v>0</v>
      </c>
      <c r="L74" s="107">
        <f t="shared" si="12"/>
        <v>0</v>
      </c>
      <c r="M74" s="107">
        <f t="shared" si="12"/>
        <v>0</v>
      </c>
      <c r="N74" s="107">
        <f t="shared" si="12"/>
        <v>0</v>
      </c>
      <c r="O74" s="107">
        <f t="shared" si="12"/>
        <v>0</v>
      </c>
      <c r="P74" s="107">
        <f t="shared" si="12"/>
        <v>0</v>
      </c>
      <c r="Q74" s="107">
        <f t="shared" si="12"/>
        <v>0</v>
      </c>
      <c r="R74" s="109">
        <f>SUM(F74:Q74)</f>
        <v>0</v>
      </c>
      <c r="S74" s="111">
        <f ca="1">IFERROR(INDEX($F74:$R74,,SelectedPeriodColumn)/INDEX($F$111:$R$111,,SelectedPeriodColumn),0)</f>
        <v>0</v>
      </c>
    </row>
    <row r="75" spans="2:19" ht="19.5" customHeight="1" x14ac:dyDescent="0.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 ht="19.5" customHeight="1" x14ac:dyDescent="0.2">
      <c r="B76" s="80" t="s">
        <v>65</v>
      </c>
      <c r="C76" s="48"/>
      <c r="D76" s="122" t="s">
        <v>84</v>
      </c>
      <c r="E76" s="122"/>
      <c r="F76" s="104" t="s">
        <v>85</v>
      </c>
      <c r="G76" s="104" t="s">
        <v>86</v>
      </c>
      <c r="H76" s="104" t="s">
        <v>87</v>
      </c>
      <c r="I76" s="104" t="s">
        <v>88</v>
      </c>
      <c r="J76" s="104" t="s">
        <v>89</v>
      </c>
      <c r="K76" s="104" t="s">
        <v>90</v>
      </c>
      <c r="L76" s="104" t="s">
        <v>91</v>
      </c>
      <c r="M76" s="104" t="s">
        <v>92</v>
      </c>
      <c r="N76" s="104" t="s">
        <v>93</v>
      </c>
      <c r="O76" s="104" t="s">
        <v>94</v>
      </c>
      <c r="P76" s="104" t="s">
        <v>95</v>
      </c>
      <c r="Q76" s="104" t="s">
        <v>96</v>
      </c>
      <c r="R76" s="105" t="s">
        <v>97</v>
      </c>
      <c r="S76" s="106" t="s">
        <v>98</v>
      </c>
    </row>
    <row r="77" spans="2:19" ht="19.5" customHeight="1" x14ac:dyDescent="0.2">
      <c r="B77" s="39"/>
      <c r="C77" s="47" t="s">
        <v>48</v>
      </c>
      <c r="D77" s="32" t="s">
        <v>73</v>
      </c>
      <c r="E77" s="33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68">
        <f t="shared" ref="R77:R82" si="13">SUM(F77:Q77)</f>
        <v>0</v>
      </c>
      <c r="S77" s="69">
        <f ca="1">IFERROR(INDEX($F77:$R77,,SelectedPeriodColumn)/INDEX($F$111:$R$111,,SelectedPeriodColumn),0)</f>
        <v>0</v>
      </c>
    </row>
    <row r="78" spans="2:19" ht="19.5" customHeight="1" x14ac:dyDescent="0.2">
      <c r="B78" s="39"/>
      <c r="C78" s="47" t="s">
        <v>49</v>
      </c>
      <c r="D78" s="32" t="s">
        <v>73</v>
      </c>
      <c r="E78" s="33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68">
        <f t="shared" si="13"/>
        <v>0</v>
      </c>
      <c r="S78" s="69">
        <f ca="1">IFERROR(INDEX($F78:$R78,,SelectedPeriodColumn)/INDEX($F$111:$R$111,,SelectedPeriodColumn),0)</f>
        <v>0</v>
      </c>
    </row>
    <row r="79" spans="2:19" ht="19.5" customHeight="1" x14ac:dyDescent="0.2">
      <c r="B79" s="39"/>
      <c r="C79" s="47" t="s">
        <v>50</v>
      </c>
      <c r="D79" s="32" t="s">
        <v>73</v>
      </c>
      <c r="E79" s="33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68">
        <f t="shared" si="13"/>
        <v>0</v>
      </c>
      <c r="S79" s="69">
        <f ca="1">IFERROR(INDEX($F79:$R79,,SelectedPeriodColumn)/INDEX($F$111:$R$111,,SelectedPeriodColumn),0)</f>
        <v>0</v>
      </c>
    </row>
    <row r="80" spans="2:19" ht="19.5" customHeight="1" x14ac:dyDescent="0.2">
      <c r="B80" s="39"/>
      <c r="C80" s="47" t="s">
        <v>51</v>
      </c>
      <c r="D80" s="32" t="s">
        <v>73</v>
      </c>
      <c r="E80" s="33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68">
        <f t="shared" si="13"/>
        <v>0</v>
      </c>
      <c r="S80" s="69">
        <f ca="1">IFERROR(INDEX($F80:$R80,,SelectedPeriodColumn)/INDEX($F$111:$R$111,,SelectedPeriodColumn),0)</f>
        <v>0</v>
      </c>
    </row>
    <row r="81" spans="2:19" ht="19.5" customHeight="1" x14ac:dyDescent="0.2">
      <c r="B81" s="39"/>
      <c r="C81" s="47" t="s">
        <v>52</v>
      </c>
      <c r="D81" s="32" t="s">
        <v>73</v>
      </c>
      <c r="E81" s="33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68">
        <f t="shared" si="13"/>
        <v>0</v>
      </c>
      <c r="S81" s="69">
        <f ca="1">IFERROR(INDEX($F81:$R81,,SelectedPeriodColumn)/INDEX($F$111:$R$111,,SelectedPeriodColumn),0)</f>
        <v>0</v>
      </c>
    </row>
    <row r="82" spans="2:19" ht="19.5" customHeight="1" x14ac:dyDescent="0.2">
      <c r="B82" s="39"/>
      <c r="C82" s="87" t="s">
        <v>53</v>
      </c>
      <c r="D82" s="121" t="s">
        <v>73</v>
      </c>
      <c r="E82" s="95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67">
        <f t="shared" si="13"/>
        <v>0</v>
      </c>
      <c r="S82" s="108">
        <f ca="1">IFERROR(INDEX($F82:$R82,,SelectedPeriodColumn)/INDEX($F$111:$R$111,,SelectedPeriodColumn),0)</f>
        <v>0</v>
      </c>
    </row>
    <row r="83" spans="2:19" ht="19.5" customHeight="1" x14ac:dyDescent="0.2">
      <c r="B83" s="39"/>
      <c r="C83" s="80" t="s">
        <v>54</v>
      </c>
      <c r="D83" s="48"/>
      <c r="E83" s="48"/>
      <c r="F83" s="107">
        <f>SUM(F77:F82)</f>
        <v>0</v>
      </c>
      <c r="G83" s="107">
        <f t="shared" ref="G83:Q83" si="14">SUM(G77:G82)</f>
        <v>0</v>
      </c>
      <c r="H83" s="107">
        <f t="shared" si="14"/>
        <v>0</v>
      </c>
      <c r="I83" s="107">
        <f t="shared" si="14"/>
        <v>0</v>
      </c>
      <c r="J83" s="107">
        <f t="shared" si="14"/>
        <v>0</v>
      </c>
      <c r="K83" s="107">
        <f t="shared" si="14"/>
        <v>0</v>
      </c>
      <c r="L83" s="107">
        <f t="shared" si="14"/>
        <v>0</v>
      </c>
      <c r="M83" s="107">
        <f>SUM(M77:M82)</f>
        <v>0</v>
      </c>
      <c r="N83" s="107">
        <f t="shared" si="14"/>
        <v>0</v>
      </c>
      <c r="O83" s="107">
        <f t="shared" si="14"/>
        <v>0</v>
      </c>
      <c r="P83" s="107">
        <f t="shared" si="14"/>
        <v>0</v>
      </c>
      <c r="Q83" s="107">
        <f t="shared" si="14"/>
        <v>0</v>
      </c>
      <c r="R83" s="109">
        <f>SUM(F83:Q83)</f>
        <v>0</v>
      </c>
      <c r="S83" s="111">
        <f ca="1">IFERROR(INDEX($F83:$R83,,SelectedPeriodColumn)/INDEX($F$111:$R$111,,SelectedPeriodColumn),0)</f>
        <v>0</v>
      </c>
    </row>
    <row r="84" spans="2:19" ht="19.5" customHeight="1" x14ac:dyDescent="0.2">
      <c r="B84" s="84"/>
      <c r="C84" s="84"/>
      <c r="D84" s="84"/>
      <c r="E84" s="84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 ht="19.5" customHeight="1" x14ac:dyDescent="0.2">
      <c r="B85" s="80" t="s">
        <v>55</v>
      </c>
      <c r="C85" s="48"/>
      <c r="D85" s="122" t="s">
        <v>84</v>
      </c>
      <c r="E85" s="122"/>
      <c r="F85" s="104" t="s">
        <v>85</v>
      </c>
      <c r="G85" s="104" t="s">
        <v>86</v>
      </c>
      <c r="H85" s="104" t="s">
        <v>87</v>
      </c>
      <c r="I85" s="104" t="s">
        <v>88</v>
      </c>
      <c r="J85" s="104" t="s">
        <v>89</v>
      </c>
      <c r="K85" s="104" t="s">
        <v>90</v>
      </c>
      <c r="L85" s="104" t="s">
        <v>91</v>
      </c>
      <c r="M85" s="104" t="s">
        <v>92</v>
      </c>
      <c r="N85" s="104" t="s">
        <v>93</v>
      </c>
      <c r="O85" s="104" t="s">
        <v>94</v>
      </c>
      <c r="P85" s="104" t="s">
        <v>95</v>
      </c>
      <c r="Q85" s="104" t="s">
        <v>96</v>
      </c>
      <c r="R85" s="105" t="s">
        <v>97</v>
      </c>
      <c r="S85" s="106" t="s">
        <v>98</v>
      </c>
    </row>
    <row r="86" spans="2:19" ht="19.5" customHeight="1" x14ac:dyDescent="0.2">
      <c r="B86" s="39"/>
      <c r="C86" s="47" t="s">
        <v>56</v>
      </c>
      <c r="D86" s="32" t="s">
        <v>73</v>
      </c>
      <c r="E86" s="33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68">
        <f>SUM(F86:Q86)</f>
        <v>0</v>
      </c>
      <c r="S86" s="69">
        <f ca="1">IFERROR(INDEX($F86:$R86,,SelectedPeriodColumn)/INDEX($F$111:$R$111,,SelectedPeriodColumn),0)</f>
        <v>0</v>
      </c>
    </row>
    <row r="87" spans="2:19" ht="19.5" customHeight="1" x14ac:dyDescent="0.2">
      <c r="B87" s="39"/>
      <c r="C87" s="47" t="s">
        <v>57</v>
      </c>
      <c r="D87" s="32" t="s">
        <v>73</v>
      </c>
      <c r="E87" s="33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68">
        <f>SUM(F87:Q87)</f>
        <v>0</v>
      </c>
      <c r="S87" s="69">
        <f ca="1">IFERROR(INDEX($F87:$R87,,SelectedPeriodColumn)/INDEX($F$111:$R$111,,SelectedPeriodColumn),0)</f>
        <v>0</v>
      </c>
    </row>
    <row r="88" spans="2:19" ht="19.5" customHeight="1" x14ac:dyDescent="0.2">
      <c r="B88" s="39"/>
      <c r="C88" s="47" t="s">
        <v>58</v>
      </c>
      <c r="D88" s="32" t="s">
        <v>73</v>
      </c>
      <c r="E88" s="33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67">
        <f>SUM(F88:Q88)</f>
        <v>0</v>
      </c>
      <c r="S88" s="69">
        <f ca="1">IFERROR(INDEX($F88:$R88,,SelectedPeriodColumn)/INDEX($F$111:$R$111,,SelectedPeriodColumn),0)</f>
        <v>0</v>
      </c>
    </row>
    <row r="89" spans="2:19" ht="19.5" customHeight="1" x14ac:dyDescent="0.2">
      <c r="B89" s="39"/>
      <c r="C89" s="87" t="s">
        <v>0</v>
      </c>
      <c r="D89" s="121" t="s">
        <v>73</v>
      </c>
      <c r="E89" s="95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67">
        <f>SUM(F89:Q89)</f>
        <v>0</v>
      </c>
      <c r="S89" s="108">
        <f ca="1">IFERROR(INDEX($F89:$R89,,SelectedPeriodColumn)/INDEX($F$111:$R$111,,SelectedPeriodColumn),0)</f>
        <v>0</v>
      </c>
    </row>
    <row r="90" spans="2:19" ht="19.5" customHeight="1" x14ac:dyDescent="0.2">
      <c r="B90" s="39"/>
      <c r="C90" s="80" t="s">
        <v>59</v>
      </c>
      <c r="D90" s="48"/>
      <c r="E90" s="48"/>
      <c r="F90" s="107">
        <f>SUM(F85:F89)</f>
        <v>0</v>
      </c>
      <c r="G90" s="107">
        <f t="shared" ref="G90:Q90" si="15">SUM(G85:G89)</f>
        <v>0</v>
      </c>
      <c r="H90" s="107">
        <f t="shared" si="15"/>
        <v>0</v>
      </c>
      <c r="I90" s="107">
        <f t="shared" si="15"/>
        <v>0</v>
      </c>
      <c r="J90" s="107">
        <f t="shared" si="15"/>
        <v>0</v>
      </c>
      <c r="K90" s="107">
        <f t="shared" si="15"/>
        <v>0</v>
      </c>
      <c r="L90" s="107">
        <f t="shared" si="15"/>
        <v>0</v>
      </c>
      <c r="M90" s="107">
        <f t="shared" si="15"/>
        <v>0</v>
      </c>
      <c r="N90" s="107">
        <f t="shared" si="15"/>
        <v>0</v>
      </c>
      <c r="O90" s="107">
        <f t="shared" si="15"/>
        <v>0</v>
      </c>
      <c r="P90" s="107">
        <f t="shared" si="15"/>
        <v>0</v>
      </c>
      <c r="Q90" s="107">
        <f t="shared" si="15"/>
        <v>0</v>
      </c>
      <c r="R90" s="109">
        <f>SUM(F90:Q90)</f>
        <v>0</v>
      </c>
      <c r="S90" s="111">
        <f ca="1">IFERROR(INDEX($F90:$R90,,SelectedPeriodColumn)/INDEX($F$111:$R$111,,SelectedPeriodColumn),0)</f>
        <v>0</v>
      </c>
    </row>
    <row r="91" spans="2:19" ht="19.5" customHeight="1" x14ac:dyDescent="0.2">
      <c r="B91" s="88"/>
      <c r="C91" s="89"/>
      <c r="D91" s="89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1"/>
      <c r="S91" s="92"/>
    </row>
    <row r="92" spans="2:19" ht="19.5" customHeight="1" x14ac:dyDescent="0.2">
      <c r="B92" s="80" t="s">
        <v>82</v>
      </c>
      <c r="C92" s="48"/>
      <c r="D92" s="122" t="s">
        <v>84</v>
      </c>
      <c r="E92" s="122"/>
      <c r="F92" s="104" t="s">
        <v>85</v>
      </c>
      <c r="G92" s="104" t="s">
        <v>86</v>
      </c>
      <c r="H92" s="104" t="s">
        <v>87</v>
      </c>
      <c r="I92" s="104" t="s">
        <v>88</v>
      </c>
      <c r="J92" s="104" t="s">
        <v>89</v>
      </c>
      <c r="K92" s="104" t="s">
        <v>90</v>
      </c>
      <c r="L92" s="104" t="s">
        <v>91</v>
      </c>
      <c r="M92" s="104" t="s">
        <v>92</v>
      </c>
      <c r="N92" s="104" t="s">
        <v>93</v>
      </c>
      <c r="O92" s="104" t="s">
        <v>94</v>
      </c>
      <c r="P92" s="104" t="s">
        <v>95</v>
      </c>
      <c r="Q92" s="104" t="s">
        <v>96</v>
      </c>
      <c r="R92" s="105" t="s">
        <v>97</v>
      </c>
      <c r="S92" s="106" t="s">
        <v>98</v>
      </c>
    </row>
    <row r="93" spans="2:19" ht="19.5" customHeight="1" x14ac:dyDescent="0.2">
      <c r="B93" s="39"/>
      <c r="C93" s="47" t="s">
        <v>50</v>
      </c>
      <c r="D93" s="32" t="s">
        <v>73</v>
      </c>
      <c r="E93" s="33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68">
        <f t="shared" ref="R93:R101" si="16">SUM(F93:Q93)</f>
        <v>0</v>
      </c>
      <c r="S93" s="69">
        <f ca="1">IFERROR(INDEX($F93:$R93,,SelectedPeriodColumn)/INDEX($F$111:$R$111,,SelectedPeriodColumn),0)</f>
        <v>0</v>
      </c>
    </row>
    <row r="94" spans="2:19" ht="19.5" customHeight="1" x14ac:dyDescent="0.2">
      <c r="B94" s="39"/>
      <c r="C94" s="47" t="s">
        <v>68</v>
      </c>
      <c r="D94" s="32" t="s">
        <v>73</v>
      </c>
      <c r="E94" s="33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68">
        <f t="shared" si="16"/>
        <v>0</v>
      </c>
      <c r="S94" s="69">
        <f ca="1">IFERROR(INDEX($F94:$R94,,SelectedPeriodColumn)/INDEX($F$111:$R$111,,SelectedPeriodColumn),0)</f>
        <v>0</v>
      </c>
    </row>
    <row r="95" spans="2:19" ht="19.5" customHeight="1" x14ac:dyDescent="0.2">
      <c r="B95" s="39"/>
      <c r="C95" s="47" t="s">
        <v>60</v>
      </c>
      <c r="D95" s="32" t="s">
        <v>73</v>
      </c>
      <c r="E95" s="33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68">
        <f t="shared" si="16"/>
        <v>0</v>
      </c>
      <c r="S95" s="69">
        <f ca="1">IFERROR(INDEX($F95:$R95,,SelectedPeriodColumn)/INDEX($F$111:$R$111,,SelectedPeriodColumn),0)</f>
        <v>0</v>
      </c>
    </row>
    <row r="96" spans="2:19" ht="19.5" customHeight="1" x14ac:dyDescent="0.2">
      <c r="B96" s="39"/>
      <c r="C96" s="47" t="s">
        <v>78</v>
      </c>
      <c r="D96" s="32" t="s">
        <v>73</v>
      </c>
      <c r="E96" s="33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68">
        <f t="shared" si="16"/>
        <v>0</v>
      </c>
      <c r="S96" s="69">
        <f ca="1">IFERROR(INDEX($F96:$R96,,SelectedPeriodColumn)/INDEX($F$111:$R$111,,SelectedPeriodColumn),0)</f>
        <v>0</v>
      </c>
    </row>
    <row r="97" spans="2:19" ht="19.5" customHeight="1" x14ac:dyDescent="0.2">
      <c r="B97" s="39"/>
      <c r="C97" s="47" t="s">
        <v>79</v>
      </c>
      <c r="D97" s="32" t="s">
        <v>73</v>
      </c>
      <c r="E97" s="33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68">
        <f t="shared" si="16"/>
        <v>0</v>
      </c>
      <c r="S97" s="69">
        <f ca="1">IFERROR(INDEX($F97:$R97,,SelectedPeriodColumn)/INDEX($F$111:$R$111,,SelectedPeriodColumn),0)</f>
        <v>0</v>
      </c>
    </row>
    <row r="98" spans="2:19" ht="19.5" customHeight="1" x14ac:dyDescent="0.2">
      <c r="B98" s="39"/>
      <c r="C98" s="47" t="s">
        <v>80</v>
      </c>
      <c r="D98" s="32" t="s">
        <v>73</v>
      </c>
      <c r="E98" s="33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68">
        <f t="shared" si="16"/>
        <v>0</v>
      </c>
      <c r="S98" s="69">
        <f ca="1">IFERROR(INDEX($F98:$R98,,SelectedPeriodColumn)/INDEX($F$111:$R$111,,SelectedPeriodColumn),0)</f>
        <v>0</v>
      </c>
    </row>
    <row r="99" spans="2:19" ht="19.5" customHeight="1" x14ac:dyDescent="0.2">
      <c r="B99" s="39"/>
      <c r="C99" s="47" t="s">
        <v>81</v>
      </c>
      <c r="D99" s="32" t="s">
        <v>73</v>
      </c>
      <c r="E99" s="33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68">
        <f t="shared" si="16"/>
        <v>0</v>
      </c>
      <c r="S99" s="69">
        <f ca="1">IFERROR(INDEX($F99:$R99,,SelectedPeriodColumn)/INDEX($F$111:$R$111,,SelectedPeriodColumn),0)</f>
        <v>0</v>
      </c>
    </row>
    <row r="100" spans="2:19" ht="19.5" customHeight="1" x14ac:dyDescent="0.2">
      <c r="B100" s="39"/>
      <c r="C100" s="87" t="s">
        <v>0</v>
      </c>
      <c r="D100" s="121" t="s">
        <v>73</v>
      </c>
      <c r="E100" s="95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67">
        <f t="shared" si="16"/>
        <v>0</v>
      </c>
      <c r="S100" s="108">
        <f ca="1">IFERROR(INDEX($F100:$R100,,SelectedPeriodColumn)/INDEX($F$111:$R$111,,SelectedPeriodColumn),0)</f>
        <v>0</v>
      </c>
    </row>
    <row r="101" spans="2:19" ht="19.5" customHeight="1" x14ac:dyDescent="0.2">
      <c r="B101" s="39"/>
      <c r="C101" s="80" t="s">
        <v>83</v>
      </c>
      <c r="D101" s="48"/>
      <c r="E101" s="48"/>
      <c r="F101" s="107">
        <f>SUM(F92:F100)</f>
        <v>0</v>
      </c>
      <c r="G101" s="107">
        <f t="shared" ref="G101" si="17">SUM(G92:G100)</f>
        <v>0</v>
      </c>
      <c r="H101" s="107">
        <f t="shared" ref="H101" si="18">SUM(H92:H100)</f>
        <v>0</v>
      </c>
      <c r="I101" s="107">
        <f t="shared" ref="I101" si="19">SUM(I92:I100)</f>
        <v>0</v>
      </c>
      <c r="J101" s="107">
        <f t="shared" ref="J101" si="20">SUM(J92:J100)</f>
        <v>0</v>
      </c>
      <c r="K101" s="107">
        <f t="shared" ref="K101" si="21">SUM(K92:K100)</f>
        <v>0</v>
      </c>
      <c r="L101" s="107">
        <f t="shared" ref="L101" si="22">SUM(L92:L100)</f>
        <v>0</v>
      </c>
      <c r="M101" s="107">
        <f t="shared" ref="M101" si="23">SUM(M92:M100)</f>
        <v>0</v>
      </c>
      <c r="N101" s="107">
        <f t="shared" ref="N101" si="24">SUM(N92:N100)</f>
        <v>0</v>
      </c>
      <c r="O101" s="107">
        <f t="shared" ref="O101" si="25">SUM(O92:O100)</f>
        <v>0</v>
      </c>
      <c r="P101" s="107">
        <f>SUM(P92:P100)</f>
        <v>0</v>
      </c>
      <c r="Q101" s="107">
        <f t="shared" ref="Q101" si="26">SUM(Q92:Q100)</f>
        <v>0</v>
      </c>
      <c r="R101" s="109">
        <f t="shared" si="16"/>
        <v>0</v>
      </c>
      <c r="S101" s="111">
        <f ca="1">IFERROR(INDEX($F101:$R101,,SelectedPeriodColumn)/INDEX($F$111:$R$111,,SelectedPeriodColumn),0)</f>
        <v>0</v>
      </c>
    </row>
    <row r="102" spans="2:19" ht="19.5" customHeight="1" x14ac:dyDescent="0.2">
      <c r="B102" s="88"/>
      <c r="C102" s="89"/>
      <c r="D102" s="89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  <c r="S102" s="92"/>
    </row>
    <row r="103" spans="2:19" ht="19.5" customHeight="1" x14ac:dyDescent="0.2">
      <c r="B103" s="80" t="s">
        <v>62</v>
      </c>
      <c r="C103" s="48"/>
      <c r="D103" s="122" t="s">
        <v>84</v>
      </c>
      <c r="E103" s="122"/>
      <c r="F103" s="104" t="s">
        <v>85</v>
      </c>
      <c r="G103" s="104" t="s">
        <v>86</v>
      </c>
      <c r="H103" s="104" t="s">
        <v>87</v>
      </c>
      <c r="I103" s="104" t="s">
        <v>88</v>
      </c>
      <c r="J103" s="104" t="s">
        <v>89</v>
      </c>
      <c r="K103" s="104" t="s">
        <v>90</v>
      </c>
      <c r="L103" s="104" t="s">
        <v>91</v>
      </c>
      <c r="M103" s="104" t="s">
        <v>92</v>
      </c>
      <c r="N103" s="104" t="s">
        <v>93</v>
      </c>
      <c r="O103" s="104" t="s">
        <v>94</v>
      </c>
      <c r="P103" s="104" t="s">
        <v>95</v>
      </c>
      <c r="Q103" s="104" t="s">
        <v>96</v>
      </c>
      <c r="R103" s="105" t="s">
        <v>97</v>
      </c>
      <c r="S103" s="106" t="s">
        <v>98</v>
      </c>
    </row>
    <row r="104" spans="2:19" ht="19.5" customHeight="1" x14ac:dyDescent="0.2">
      <c r="B104" s="39"/>
      <c r="C104" s="47" t="s">
        <v>63</v>
      </c>
      <c r="D104" s="32" t="s">
        <v>73</v>
      </c>
      <c r="E104" s="33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68">
        <f>SUM(F104:Q104)</f>
        <v>0</v>
      </c>
      <c r="S104" s="69">
        <f ca="1">IFERROR(INDEX($F104:$R104,,SelectedPeriodColumn)/INDEX($F$111:$R$111,,SelectedPeriodColumn),0)</f>
        <v>0</v>
      </c>
    </row>
    <row r="105" spans="2:19" ht="19.5" customHeight="1" x14ac:dyDescent="0.2">
      <c r="B105" s="39"/>
      <c r="C105" s="47" t="s">
        <v>66</v>
      </c>
      <c r="D105" s="32" t="s">
        <v>73</v>
      </c>
      <c r="E105" s="33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68">
        <f t="shared" ref="R105:R108" si="27">SUM(F105:Q105)</f>
        <v>0</v>
      </c>
      <c r="S105" s="69">
        <f ca="1">IFERROR(INDEX($F105:$R105,,SelectedPeriodColumn)/INDEX($F$111:$R$111,,SelectedPeriodColumn),0)</f>
        <v>0</v>
      </c>
    </row>
    <row r="106" spans="2:19" ht="19.5" customHeight="1" x14ac:dyDescent="0.2">
      <c r="B106" s="39"/>
      <c r="C106" s="47" t="s">
        <v>67</v>
      </c>
      <c r="D106" s="32" t="s">
        <v>73</v>
      </c>
      <c r="E106" s="33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68">
        <f t="shared" si="27"/>
        <v>0</v>
      </c>
      <c r="S106" s="69">
        <f ca="1">IFERROR(INDEX($F106:$R106,,SelectedPeriodColumn)/INDEX($F$111:$R$111,,SelectedPeriodColumn),0)</f>
        <v>0</v>
      </c>
    </row>
    <row r="107" spans="2:19" ht="19.5" customHeight="1" x14ac:dyDescent="0.2">
      <c r="B107" s="39"/>
      <c r="C107" s="47" t="s">
        <v>69</v>
      </c>
      <c r="D107" s="32" t="s">
        <v>73</v>
      </c>
      <c r="E107" s="33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75">
        <f t="shared" si="27"/>
        <v>0</v>
      </c>
      <c r="S107" s="76">
        <f ca="1">IFERROR(INDEX($F107:$R107,,SelectedPeriodColumn)/INDEX($F$111:$R$111,,SelectedPeriodColumn),0)</f>
        <v>0</v>
      </c>
    </row>
    <row r="108" spans="2:19" ht="19.5" customHeight="1" x14ac:dyDescent="0.2">
      <c r="B108" s="39"/>
      <c r="C108" s="93" t="s">
        <v>71</v>
      </c>
      <c r="D108" s="121" t="s">
        <v>73</v>
      </c>
      <c r="E108" s="95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65">
        <f t="shared" si="27"/>
        <v>0</v>
      </c>
      <c r="S108" s="66">
        <f ca="1">IFERROR(INDEX($F108:$R108,,SelectedPeriodColumn)/INDEX($F$111:$R$111,,SelectedPeriodColumn),0)</f>
        <v>0</v>
      </c>
    </row>
    <row r="109" spans="2:19" ht="17.100000000000001" customHeight="1" x14ac:dyDescent="0.2">
      <c r="B109" s="39"/>
      <c r="C109" s="80" t="s">
        <v>72</v>
      </c>
      <c r="D109" s="48"/>
      <c r="E109" s="48"/>
      <c r="F109" s="107">
        <f>SUM(F104:F108)</f>
        <v>0</v>
      </c>
      <c r="G109" s="107">
        <f t="shared" ref="G109:Q109" si="28">SUM(G104:G108)</f>
        <v>0</v>
      </c>
      <c r="H109" s="107">
        <f t="shared" si="28"/>
        <v>0</v>
      </c>
      <c r="I109" s="107">
        <f t="shared" si="28"/>
        <v>0</v>
      </c>
      <c r="J109" s="107">
        <f t="shared" si="28"/>
        <v>0</v>
      </c>
      <c r="K109" s="107">
        <f t="shared" si="28"/>
        <v>0</v>
      </c>
      <c r="L109" s="107">
        <f t="shared" si="28"/>
        <v>0</v>
      </c>
      <c r="M109" s="107">
        <f t="shared" si="28"/>
        <v>0</v>
      </c>
      <c r="N109" s="107">
        <f t="shared" si="28"/>
        <v>0</v>
      </c>
      <c r="O109" s="107">
        <f t="shared" si="28"/>
        <v>0</v>
      </c>
      <c r="P109" s="107">
        <f t="shared" si="28"/>
        <v>0</v>
      </c>
      <c r="Q109" s="107">
        <f t="shared" si="28"/>
        <v>0</v>
      </c>
      <c r="R109" s="109">
        <f>SUM(F109:Q109)</f>
        <v>0</v>
      </c>
      <c r="S109" s="110">
        <f ca="1">IFERROR(INDEX($F109:$R109,,SelectedPeriodColumn)/INDEX($F$111:$R$111,,SelectedPeriodColumn),0)</f>
        <v>0</v>
      </c>
    </row>
    <row r="110" spans="2:19" ht="18.95" customHeight="1" x14ac:dyDescent="0.2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2:19" ht="19.5" customHeight="1" x14ac:dyDescent="0.2">
      <c r="C111" s="60" t="s">
        <v>6</v>
      </c>
      <c r="D111" s="60"/>
      <c r="E111" s="60"/>
      <c r="F111" s="119">
        <f>SUM(F49,F58,F67,F74,F83,F90,F101,F109)</f>
        <v>0</v>
      </c>
      <c r="G111" s="119">
        <f>SUM(G49,G58,G67,G74,G83,G90,G101,G109)</f>
        <v>0</v>
      </c>
      <c r="H111" s="119">
        <f t="shared" ref="H111:Q111" si="29">SUM(H49,H58,H67,H74,H83,H90,H101,H109)</f>
        <v>0</v>
      </c>
      <c r="I111" s="119">
        <f t="shared" si="29"/>
        <v>0</v>
      </c>
      <c r="J111" s="119">
        <f t="shared" si="29"/>
        <v>0</v>
      </c>
      <c r="K111" s="119">
        <f t="shared" si="29"/>
        <v>0</v>
      </c>
      <c r="L111" s="119">
        <f t="shared" si="29"/>
        <v>0</v>
      </c>
      <c r="M111" s="119">
        <f t="shared" si="29"/>
        <v>0</v>
      </c>
      <c r="N111" s="119">
        <f t="shared" si="29"/>
        <v>0</v>
      </c>
      <c r="O111" s="119">
        <f t="shared" si="29"/>
        <v>0</v>
      </c>
      <c r="P111" s="119">
        <f t="shared" si="29"/>
        <v>0</v>
      </c>
      <c r="Q111" s="119">
        <f t="shared" si="29"/>
        <v>0</v>
      </c>
      <c r="R111" s="119">
        <f>SUM(F111:Q111)</f>
        <v>0</v>
      </c>
      <c r="S111" s="120">
        <f ca="1">IFERROR(INDEX($F111:$R111,,SelectedPeriodColumn)/INDEX($F$111:$R$111,,SelectedPeriodColumn),0)</f>
        <v>0</v>
      </c>
    </row>
  </sheetData>
  <sheetProtection insertColumns="0" insertRows="0" deleteColumns="0" deleteRows="0" autoFilter="0"/>
  <mergeCells count="10">
    <mergeCell ref="D103:E103"/>
    <mergeCell ref="D41:E41"/>
    <mergeCell ref="D40:E40"/>
    <mergeCell ref="D32:E32"/>
    <mergeCell ref="D60:E60"/>
    <mergeCell ref="D76:E76"/>
    <mergeCell ref="D92:E92"/>
    <mergeCell ref="D51:E51"/>
    <mergeCell ref="D69:E69"/>
    <mergeCell ref="D85:E85"/>
  </mergeCells>
  <conditionalFormatting sqref="F29:S30">
    <cfRule type="expression" dxfId="0" priority="1">
      <formula>F29&lt;0</formula>
    </cfRule>
  </conditionalFormatting>
  <dataValidations count="1">
    <dataValidation type="list" allowBlank="1" showInputMessage="1" showErrorMessage="1" errorTitle="Whoops!" error="This cell needs to be a month of the year. If you're not sure what to enter, click Cancel and use the drop down list to make a selection." sqref="B26" xr:uid="{00000000-0002-0000-0000-000000000000}">
      <formula1>"JAN,FEB,MAR,APR,MAY,JUN,JUL,AUG,SEP,OCT,NOV,DEC"</formula1>
    </dataValidation>
  </dataValidations>
  <printOptions horizontalCentered="1"/>
  <pageMargins left="0.25" right="0.25" top="0.75" bottom="0.75" header="0.3" footer="0.3"/>
  <pageSetup scale="53" orientation="portrait" r:id="rId1"/>
  <ignoredErrors>
    <ignoredError sqref="R42 R43:R48 R33 R34:R37 R52:R57 R61:R66 R70:R73 R77:R82 R86:R89 R93:R100 R104:R10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Monthly Scroll">
              <controlPr defaultSize="0" print="0" autoPict="0" altText="Click to cycle the budget summary by month.">
                <anchor moveWithCells="1" sizeWithCells="1">
                  <from>
                    <xdr:col>2</xdr:col>
                    <xdr:colOff>523875</xdr:colOff>
                    <xdr:row>22</xdr:row>
                    <xdr:rowOff>9525</xdr:rowOff>
                  </from>
                  <to>
                    <xdr:col>19</xdr:col>
                    <xdr:colOff>142875</xdr:colOff>
                    <xdr:row>23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53492C-D227-CD42-B22A-9EA038424D25}">
          <x14:formula1>
            <xm:f>chart_calcs!$A$26:$A$30</xm:f>
          </x14:formula1>
          <xm:sqref>D33:D37 D42:D48 D52:D57 D61:D66 D70:D73 D77:D82 D86:D89 D93:D100 D104:D108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0"/>
  <sheetViews>
    <sheetView showGridLines="0" zoomScaleNormal="100" workbookViewId="0">
      <selection activeCell="A27" sqref="A27"/>
    </sheetView>
  </sheetViews>
  <sheetFormatPr defaultColWidth="9.140625" defaultRowHeight="15" x14ac:dyDescent="0.3"/>
  <cols>
    <col min="1" max="2" width="9.140625" style="2"/>
    <col min="3" max="3" width="46.42578125" style="2" customWidth="1"/>
    <col min="4" max="16384" width="9.140625" style="2"/>
  </cols>
  <sheetData>
    <row r="1" spans="1:16" x14ac:dyDescent="0.3">
      <c r="A1" s="2" t="s">
        <v>11</v>
      </c>
    </row>
    <row r="3" spans="1:16" x14ac:dyDescent="0.3">
      <c r="D3" s="2" t="str">
        <f ca="1">IFERROR(LOWER(TEXT(VALUE(SelectedPeriod&amp;" 1"),"mmmm")),"year")</f>
        <v>january</v>
      </c>
    </row>
    <row r="5" spans="1:16" x14ac:dyDescent="0.3">
      <c r="D5" s="1" t="s">
        <v>2</v>
      </c>
      <c r="E5" s="1"/>
      <c r="F5" s="1"/>
    </row>
    <row r="6" spans="1:16" x14ac:dyDescent="0.3">
      <c r="D6" s="2" t="str">
        <f ca="1">D3&amp;" income:"</f>
        <v>january income:</v>
      </c>
      <c r="F6" s="2" t="str">
        <f ca="1">TEXT(INDEX('Personal Budget'!$F$38:$R$38,,SelectedPeriodColumn),"#,###")</f>
        <v/>
      </c>
    </row>
    <row r="7" spans="1:16" x14ac:dyDescent="0.3">
      <c r="D7" s="2" t="str">
        <f ca="1">D3&amp;" expenses:"</f>
        <v>january expenses:</v>
      </c>
      <c r="F7" s="2" t="str">
        <f ca="1">TEXT(INDEX('Personal Budget'!$F$111:$R$111,,SelectedPeriodColumn),"#,###")</f>
        <v/>
      </c>
    </row>
    <row r="8" spans="1:16" x14ac:dyDescent="0.3">
      <c r="D8" s="2" t="str">
        <f ca="1">D3&amp;" cash flow:"</f>
        <v>january cash flow:</v>
      </c>
      <c r="E8" s="5">
        <f>INDEX('Personal Budget'!F29:R29,ScrollBarValue)</f>
        <v>0</v>
      </c>
      <c r="F8" s="2" t="str">
        <f>TEXT(E8,"#,###")</f>
        <v/>
      </c>
    </row>
    <row r="12" spans="1:16" x14ac:dyDescent="0.3">
      <c r="D12" s="5" t="str">
        <f ca="1">LOWER('Personal Budget'!F28)</f>
        <v xml:space="preserve">jan </v>
      </c>
      <c r="E12" s="5" t="str">
        <f ca="1">LOWER('Personal Budget'!G28)</f>
        <v xml:space="preserve">feb </v>
      </c>
      <c r="F12" s="5" t="str">
        <f ca="1">LOWER('Personal Budget'!H28)</f>
        <v xml:space="preserve">mar </v>
      </c>
      <c r="G12" s="5" t="str">
        <f ca="1">LOWER('Personal Budget'!I28)</f>
        <v xml:space="preserve">apr </v>
      </c>
      <c r="H12" s="5" t="str">
        <f ca="1">LOWER('Personal Budget'!J28)</f>
        <v xml:space="preserve">may </v>
      </c>
      <c r="I12" s="5" t="str">
        <f ca="1">LOWER('Personal Budget'!K28)</f>
        <v xml:space="preserve">jun </v>
      </c>
      <c r="J12" s="5" t="str">
        <f ca="1">LOWER('Personal Budget'!L28)</f>
        <v xml:space="preserve">jul </v>
      </c>
      <c r="K12" s="5" t="str">
        <f ca="1">LOWER('Personal Budget'!M28)</f>
        <v xml:space="preserve">aug </v>
      </c>
      <c r="L12" s="5" t="str">
        <f ca="1">LOWER('Personal Budget'!N28)</f>
        <v xml:space="preserve">sep </v>
      </c>
      <c r="M12" s="5" t="str">
        <f ca="1">LOWER('Personal Budget'!O28)</f>
        <v xml:space="preserve">oct </v>
      </c>
      <c r="N12" s="5" t="str">
        <f ca="1">LOWER('Personal Budget'!P28)</f>
        <v xml:space="preserve">nov </v>
      </c>
      <c r="O12" s="5" t="str">
        <f ca="1">LOWER('Personal Budget'!Q28)</f>
        <v xml:space="preserve">dec </v>
      </c>
      <c r="P12" s="5" t="str">
        <f>LOWER('Personal Budget'!R28)</f>
        <v xml:space="preserve">year  </v>
      </c>
    </row>
    <row r="13" spans="1:16" x14ac:dyDescent="0.3">
      <c r="C13" s="3" t="s">
        <v>3</v>
      </c>
      <c r="D13" s="4">
        <v>1</v>
      </c>
    </row>
    <row r="14" spans="1:16" x14ac:dyDescent="0.3">
      <c r="C14" s="3" t="s">
        <v>4</v>
      </c>
      <c r="D14" s="5" t="e">
        <f ca="1">IF(SelectedPeriod='Personal Budget'!F$32,IF('Personal Budget'!$F$29:$R$29&gt;=0,'Personal Budget'!$F$29:$R$29,NA()),NA())</f>
        <v>#VALUE!</v>
      </c>
      <c r="E14" s="5" t="e">
        <f ca="1">IF(SelectedPeriod='Personal Budget'!G$32,IF('Personal Budget'!$F$29:$R$29&gt;=0,'Personal Budget'!$F$29:$R$29,NA()),NA())</f>
        <v>#N/A</v>
      </c>
      <c r="F14" s="5" t="e">
        <f ca="1">IF(SelectedPeriod='Personal Budget'!H$32,IF('Personal Budget'!$F$29:$R$29&gt;=0,'Personal Budget'!$F$29:$R$29,NA()),NA())</f>
        <v>#N/A</v>
      </c>
      <c r="G14" s="5" t="e">
        <f ca="1">IF(SelectedPeriod='Personal Budget'!I$32,IF('Personal Budget'!$F$29:$R$29&gt;=0,'Personal Budget'!$F$29:$R$29,NA()),NA())</f>
        <v>#N/A</v>
      </c>
      <c r="H14" s="5" t="e">
        <f ca="1">IF(SelectedPeriod='Personal Budget'!J$32,IF('Personal Budget'!$F$29:$R$29&gt;=0,'Personal Budget'!$F$29:$R$29,NA()),NA())</f>
        <v>#N/A</v>
      </c>
      <c r="I14" s="5" t="e">
        <f ca="1">IF(SelectedPeriod='Personal Budget'!K$32,IF('Personal Budget'!$F$29:$R$29&gt;=0,'Personal Budget'!$F$29:$R$29,NA()),NA())</f>
        <v>#N/A</v>
      </c>
      <c r="J14" s="5" t="e">
        <f ca="1">IF(SelectedPeriod='Personal Budget'!L$32,IF('Personal Budget'!$F$29:$R$29&gt;=0,'Personal Budget'!$F$29:$R$29,NA()),NA())</f>
        <v>#N/A</v>
      </c>
      <c r="K14" s="5" t="e">
        <f ca="1">IF(SelectedPeriod='Personal Budget'!M$32,IF('Personal Budget'!$F$29:$R$29&gt;=0,'Personal Budget'!$F$29:$R$29,NA()),NA())</f>
        <v>#N/A</v>
      </c>
      <c r="L14" s="5" t="e">
        <f ca="1">IF(SelectedPeriod='Personal Budget'!N$32,IF('Personal Budget'!$F$29:$R$29&gt;=0,'Personal Budget'!$F$29:$R$29,NA()),NA())</f>
        <v>#N/A</v>
      </c>
      <c r="M14" s="5" t="e">
        <f ca="1">IF(SelectedPeriod='Personal Budget'!O$32,IF('Personal Budget'!$F$29:$R$29&gt;=0,'Personal Budget'!$F$29:$R$29,NA()),NA())</f>
        <v>#N/A</v>
      </c>
      <c r="N14" s="5" t="e">
        <f ca="1">IF(SelectedPeriod='Personal Budget'!P$32,IF('Personal Budget'!$F$29:$R$29&gt;=0,'Personal Budget'!$F$29:$R$29,NA()),NA())</f>
        <v>#N/A</v>
      </c>
      <c r="O14" s="5" t="e">
        <f ca="1">IF(SelectedPeriod='Personal Budget'!Q$32,IF('Personal Budget'!$F$29:$R$29&gt;=0,'Personal Budget'!$F$29:$R$29,NA()),NA())</f>
        <v>#N/A</v>
      </c>
      <c r="P14" s="5" t="e">
        <f ca="1">IF(SelectedPeriod='Personal Budget'!R$32,IF('Personal Budget'!$F$29:$R$29&gt;=0,'Personal Budget'!$F$29:$R$29,NA()),NA())</f>
        <v>#N/A</v>
      </c>
    </row>
    <row r="15" spans="1:16" x14ac:dyDescent="0.3">
      <c r="C15" s="3" t="s">
        <v>5</v>
      </c>
      <c r="D15" s="5" t="e">
        <f ca="1">IF(SelectedPeriod='Personal Budget'!F$32,IF('Personal Budget'!$F$29:$R$29&lt;0,'Personal Budget'!$F$29:$R$29,NA()),NA())</f>
        <v>#VALUE!</v>
      </c>
      <c r="E15" s="5" t="e">
        <f ca="1">IF(SelectedPeriod='Personal Budget'!G$32,IF('Personal Budget'!$F$29:$R$29&lt;0,'Personal Budget'!$F$29:$R$29,NA()),NA())</f>
        <v>#N/A</v>
      </c>
      <c r="F15" s="5" t="e">
        <f ca="1">IF(SelectedPeriod='Personal Budget'!H$32,IF('Personal Budget'!$F$29:$R$29&lt;0,'Personal Budget'!$F$29:$R$29,NA()),NA())</f>
        <v>#N/A</v>
      </c>
      <c r="G15" s="5" t="e">
        <f ca="1">IF(SelectedPeriod='Personal Budget'!I$32,IF('Personal Budget'!$F$29:$R$29&lt;0,'Personal Budget'!$F$29:$R$29,NA()),NA())</f>
        <v>#N/A</v>
      </c>
      <c r="H15" s="5" t="e">
        <f ca="1">IF(SelectedPeriod='Personal Budget'!J$32,IF('Personal Budget'!$F$29:$R$29&lt;0,'Personal Budget'!$F$29:$R$29,NA()),NA())</f>
        <v>#N/A</v>
      </c>
      <c r="I15" s="5" t="e">
        <f ca="1">IF(SelectedPeriod='Personal Budget'!K$32,IF('Personal Budget'!$F$29:$R$29&lt;0,'Personal Budget'!$F$29:$R$29,NA()),NA())</f>
        <v>#N/A</v>
      </c>
      <c r="J15" s="5" t="e">
        <f ca="1">IF(SelectedPeriod='Personal Budget'!L$32,IF('Personal Budget'!$F$29:$R$29&lt;0,'Personal Budget'!$F$29:$R$29,NA()),NA())</f>
        <v>#N/A</v>
      </c>
      <c r="K15" s="5" t="e">
        <f ca="1">IF(SelectedPeriod='Personal Budget'!M$32,IF('Personal Budget'!$F$29:$R$29&lt;0,'Personal Budget'!$F$29:$R$29,NA()),NA())</f>
        <v>#N/A</v>
      </c>
      <c r="L15" s="5" t="e">
        <f ca="1">IF(SelectedPeriod='Personal Budget'!N$32,IF('Personal Budget'!$F$29:$R$29&lt;0,'Personal Budget'!$F$29:$R$29,NA()),NA())</f>
        <v>#N/A</v>
      </c>
      <c r="M15" s="5" t="e">
        <f ca="1">IF(SelectedPeriod='Personal Budget'!O$32,IF('Personal Budget'!$F$29:$R$29&lt;0,'Personal Budget'!$F$29:$R$29,NA()),NA())</f>
        <v>#N/A</v>
      </c>
      <c r="N15" s="5" t="e">
        <f ca="1">IF(SelectedPeriod='Personal Budget'!P$32,IF('Personal Budget'!$F$29:$R$29&lt;0,'Personal Budget'!$F$29:$R$29,NA()),NA())</f>
        <v>#N/A</v>
      </c>
      <c r="O15" s="5" t="e">
        <f ca="1">IF(SelectedPeriod='Personal Budget'!Q$32,IF('Personal Budget'!$F$29:$R$29&lt;0,'Personal Budget'!$F$29:$R$29,NA()),NA())</f>
        <v>#N/A</v>
      </c>
      <c r="P15" s="5" t="e">
        <f ca="1">IF(SelectedPeriod='Personal Budget'!R$32,IF('Personal Budget'!$F$29:$R$29&lt;0,'Personal Budget'!$F$29:$R$29,NA()),NA())</f>
        <v>#N/A</v>
      </c>
    </row>
    <row r="18" spans="1:4" x14ac:dyDescent="0.3">
      <c r="C18" s="7" t="s">
        <v>14</v>
      </c>
      <c r="D18" s="1"/>
    </row>
    <row r="19" spans="1:4" x14ac:dyDescent="0.3">
      <c r="C19" s="8" t="s">
        <v>61</v>
      </c>
      <c r="D19" s="6">
        <f ca="1">'Personal Budget'!S33</f>
        <v>0</v>
      </c>
    </row>
    <row r="20" spans="1:4" x14ac:dyDescent="0.3">
      <c r="C20" s="9" t="s">
        <v>19</v>
      </c>
      <c r="D20" s="6">
        <f ca="1">'Personal Budget'!S34</f>
        <v>0</v>
      </c>
    </row>
    <row r="21" spans="1:4" x14ac:dyDescent="0.3">
      <c r="C21" s="9" t="s">
        <v>20</v>
      </c>
      <c r="D21" s="6">
        <f ca="1">'Personal Budget'!S35</f>
        <v>0</v>
      </c>
    </row>
    <row r="22" spans="1:4" x14ac:dyDescent="0.3">
      <c r="C22" s="9" t="s">
        <v>21</v>
      </c>
      <c r="D22" s="6">
        <f ca="1">'Personal Budget'!S36</f>
        <v>0</v>
      </c>
    </row>
    <row r="23" spans="1:4" x14ac:dyDescent="0.3">
      <c r="C23" s="10" t="s">
        <v>18</v>
      </c>
      <c r="D23" s="6">
        <f ca="1">'Personal Budget'!S37</f>
        <v>0</v>
      </c>
    </row>
    <row r="24" spans="1:4" x14ac:dyDescent="0.3">
      <c r="D24" s="6"/>
    </row>
    <row r="26" spans="1:4" x14ac:dyDescent="0.3">
      <c r="A26" s="2" t="s">
        <v>112</v>
      </c>
    </row>
    <row r="27" spans="1:4" x14ac:dyDescent="0.3">
      <c r="A27" s="2" t="s">
        <v>76</v>
      </c>
    </row>
    <row r="28" spans="1:4" x14ac:dyDescent="0.3">
      <c r="A28" s="2" t="s">
        <v>75</v>
      </c>
    </row>
    <row r="29" spans="1:4" x14ac:dyDescent="0.3">
      <c r="A29" s="2" t="s">
        <v>73</v>
      </c>
    </row>
    <row r="30" spans="1:4" x14ac:dyDescent="0.3">
      <c r="A30" s="2" t="s">
        <v>77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085EE76224D84794B0783F04429DB0" ma:contentTypeVersion="2" ma:contentTypeDescription="Create a new document." ma:contentTypeScope="" ma:versionID="d60dc44200b6cb3d38bcb9213ac0f386">
  <xsd:schema xmlns:xsd="http://www.w3.org/2001/XMLSchema" xmlns:xs="http://www.w3.org/2001/XMLSchema" xmlns:p="http://schemas.microsoft.com/office/2006/metadata/properties" xmlns:ns2="57f9d925-4208-4faa-8ed0-75e1136fdcfa" targetNamespace="http://schemas.microsoft.com/office/2006/metadata/properties" ma:root="true" ma:fieldsID="a2e6a2c1b0918c3605b1a24c5422d5bc" ns2:_="">
    <xsd:import namespace="57f9d925-4208-4faa-8ed0-75e1136fdc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9d925-4208-4faa-8ed0-75e1136fd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FB071-D78B-4FB4-8A5D-C628E169D1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597309-B401-4221-90CA-2F91061863DC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57f9d925-4208-4faa-8ed0-75e1136fdcf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1B5F3C-0E57-494F-B95B-D8779FD4F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f9d925-4208-4faa-8ed0-75e1136fdc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Personal Budget</vt:lpstr>
      <vt:lpstr>chart_calcs</vt:lpstr>
      <vt:lpstr>Children</vt:lpstr>
      <vt:lpstr>Debt_Repayments</vt:lpstr>
      <vt:lpstr>Food</vt:lpstr>
      <vt:lpstr>Housing</vt:lpstr>
      <vt:lpstr>income_percent_selected_period</vt:lpstr>
      <vt:lpstr>Insurance</vt:lpstr>
      <vt:lpstr>Medical</vt:lpstr>
      <vt:lpstr>PercentsExpense</vt:lpstr>
      <vt:lpstr>PercentsIncome</vt:lpstr>
      <vt:lpstr>Periods</vt:lpstr>
      <vt:lpstr>ScrollBarValue</vt:lpstr>
      <vt:lpstr>SelectedStartMonth</vt:lpstr>
      <vt:lpstr>Transport</vt:lpstr>
      <vt:lpstr>Wellbeing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Toni Marr</cp:lastModifiedBy>
  <dcterms:created xsi:type="dcterms:W3CDTF">2018-05-22T06:39:15Z</dcterms:created>
  <dcterms:modified xsi:type="dcterms:W3CDTF">2020-07-10T02:54:54Z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2018-05-22T06:39:27.6763890Z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0x010100A0085EE76224D84794B0783F04429DB0</vt:lpwstr>
  </property>
</Properties>
</file>